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3905" windowHeight="5520" tabRatio="303"/>
  </bookViews>
  <sheets>
    <sheet name="official" sheetId="1" r:id="rId1"/>
    <sheet name="experimental" sheetId="2" r:id="rId2"/>
    <sheet name="Domestic values" sheetId="3" r:id="rId3"/>
  </sheets>
  <definedNames>
    <definedName name="Bristolgirls">experimental!#REF!</definedName>
    <definedName name="Domestic">official!#REF!</definedName>
    <definedName name="Domestic1">official!$CH$22:$CI$85</definedName>
  </definedNames>
  <calcPr calcId="125725"/>
</workbook>
</file>

<file path=xl/calcChain.xml><?xml version="1.0" encoding="utf-8"?>
<calcChain xmlns="http://schemas.openxmlformats.org/spreadsheetml/2006/main">
  <c r="CD7" i="1"/>
  <c r="CD8"/>
  <c r="BU7"/>
  <c r="AQ246"/>
  <c r="CB246" s="1"/>
  <c r="AQ242"/>
  <c r="CB242" s="1"/>
  <c r="AQ179"/>
  <c r="CB179" s="1"/>
  <c r="BU174"/>
  <c r="BU155"/>
  <c r="AQ124"/>
  <c r="BU124" s="1"/>
  <c r="BU88"/>
  <c r="AQ50"/>
  <c r="BU8"/>
  <c r="BU203"/>
  <c r="BU149"/>
  <c r="BU143"/>
  <c r="BU188"/>
  <c r="BU117"/>
  <c r="BU16"/>
  <c r="AO265"/>
  <c r="BU265" s="1"/>
  <c r="AO266"/>
  <c r="BU266" s="1"/>
  <c r="AM38"/>
  <c r="CA38" s="1"/>
  <c r="AM72"/>
  <c r="BU72" s="1"/>
  <c r="AM157"/>
  <c r="CB157" s="1"/>
  <c r="AM11"/>
  <c r="AQ23"/>
  <c r="AQ20"/>
  <c r="AK24"/>
  <c r="AQ47"/>
  <c r="AQ48"/>
  <c r="AK51"/>
  <c r="AK47"/>
  <c r="AK50"/>
  <c r="AQ71"/>
  <c r="BU71" s="1"/>
  <c r="AQ67"/>
  <c r="AK78"/>
  <c r="BU78" s="1"/>
  <c r="AK90"/>
  <c r="BU90" s="1"/>
  <c r="AK102"/>
  <c r="BU102" s="1"/>
  <c r="AK104"/>
  <c r="BU104" s="1"/>
  <c r="AK101"/>
  <c r="BU101" s="1"/>
  <c r="AQ128"/>
  <c r="BU128" s="1"/>
  <c r="AK170"/>
  <c r="BZ170" s="1"/>
  <c r="AQ177"/>
  <c r="BU177" s="1"/>
  <c r="AQ178"/>
  <c r="CB178" s="1"/>
  <c r="CC198"/>
  <c r="AK236"/>
  <c r="BU236" s="1"/>
  <c r="AK234"/>
  <c r="CC234" s="1"/>
  <c r="AK235"/>
  <c r="CB235" s="1"/>
  <c r="AK237"/>
  <c r="CC237" s="1"/>
  <c r="AK232"/>
  <c r="BZ232" s="1"/>
  <c r="AK238"/>
  <c r="BU238" s="1"/>
  <c r="AZ68"/>
  <c r="CA68" s="1"/>
  <c r="AZ9"/>
  <c r="AZ7"/>
  <c r="AZ15"/>
  <c r="BU239"/>
  <c r="BU259"/>
  <c r="BU212"/>
  <c r="BU175"/>
  <c r="BU167"/>
  <c r="BU172"/>
  <c r="BU162"/>
  <c r="BU154"/>
  <c r="BU209"/>
  <c r="BU153"/>
  <c r="BU164"/>
  <c r="BU151"/>
  <c r="BU204"/>
  <c r="BU91"/>
  <c r="BU85"/>
  <c r="CC86"/>
  <c r="BU113"/>
  <c r="BU92"/>
  <c r="BU97"/>
  <c r="BU118"/>
  <c r="BU73"/>
  <c r="BU82"/>
  <c r="BU63"/>
  <c r="BU35"/>
  <c r="CB243"/>
  <c r="CC247"/>
  <c r="CB226"/>
  <c r="CB228"/>
  <c r="CC147"/>
  <c r="CA61"/>
  <c r="CA110"/>
  <c r="BZ115"/>
  <c r="CC140"/>
  <c r="CB137"/>
  <c r="CA54"/>
  <c r="BU46"/>
  <c r="CC131"/>
  <c r="CB106"/>
  <c r="CC129"/>
  <c r="BU199"/>
  <c r="BY105"/>
  <c r="BU127"/>
  <c r="CC89"/>
  <c r="BU184"/>
  <c r="CA182"/>
  <c r="BU79"/>
  <c r="BU171"/>
  <c r="CB120"/>
  <c r="BU94"/>
  <c r="BU111"/>
  <c r="BU135"/>
  <c r="CA87"/>
  <c r="BU74"/>
  <c r="BU76"/>
  <c r="BU100"/>
  <c r="BU122"/>
  <c r="BU121"/>
  <c r="BY227"/>
  <c r="BU77"/>
  <c r="BU99"/>
  <c r="BU70"/>
  <c r="BU36"/>
  <c r="BU80"/>
  <c r="BU56"/>
  <c r="BU66"/>
  <c r="BU53"/>
  <c r="BU30"/>
  <c r="BU52"/>
  <c r="BU44"/>
  <c r="BU31"/>
  <c r="BU27"/>
  <c r="BU29"/>
  <c r="CB33"/>
  <c r="BU28"/>
  <c r="BU22"/>
  <c r="BU12"/>
  <c r="BU15"/>
  <c r="BU21"/>
  <c r="BU18"/>
  <c r="BU24"/>
  <c r="CB61"/>
  <c r="CB247"/>
  <c r="CA115"/>
  <c r="CA247"/>
  <c r="BZ131"/>
  <c r="BZ61"/>
  <c r="BZ247"/>
  <c r="BZ226"/>
  <c r="BY247"/>
  <c r="BX116"/>
  <c r="BX61"/>
  <c r="BX247"/>
  <c r="BU268"/>
  <c r="BU257"/>
  <c r="BU240"/>
  <c r="BU249"/>
  <c r="BU254"/>
  <c r="BU205"/>
  <c r="BU152"/>
  <c r="BU248"/>
  <c r="BU139"/>
  <c r="BU185"/>
  <c r="BU173"/>
  <c r="BU67"/>
  <c r="BX168"/>
  <c r="BU229"/>
  <c r="BX160"/>
  <c r="BX158"/>
  <c r="BU211"/>
  <c r="BU156"/>
  <c r="CA150"/>
  <c r="BU145"/>
  <c r="CC165"/>
  <c r="BU125"/>
  <c r="BU98"/>
  <c r="BU62"/>
  <c r="CA199"/>
  <c r="BZ216"/>
  <c r="BZ256"/>
  <c r="CB255"/>
  <c r="CC253"/>
  <c r="BU191"/>
  <c r="BU187"/>
  <c r="BU206"/>
  <c r="BU169"/>
  <c r="BU183"/>
  <c r="CC167"/>
  <c r="BU161"/>
  <c r="BU103"/>
  <c r="BU84"/>
  <c r="BU69"/>
  <c r="BU214"/>
  <c r="BU83"/>
  <c r="BU119"/>
  <c r="BU60"/>
  <c r="BU133"/>
  <c r="BU45"/>
  <c r="BU59"/>
  <c r="BU75"/>
  <c r="BU81"/>
  <c r="BU93"/>
  <c r="BU95"/>
  <c r="BU107"/>
  <c r="BU108"/>
  <c r="BU109"/>
  <c r="BU112"/>
  <c r="BU114"/>
  <c r="BU123"/>
  <c r="BU126"/>
  <c r="BU130"/>
  <c r="BU132"/>
  <c r="BU134"/>
  <c r="BU136"/>
  <c r="BU138"/>
  <c r="BU141"/>
  <c r="BU142"/>
  <c r="BU144"/>
  <c r="BU146"/>
  <c r="BU176"/>
  <c r="BU180"/>
  <c r="BU181"/>
  <c r="BU186"/>
  <c r="BU189"/>
  <c r="BU190"/>
  <c r="BU192"/>
  <c r="BU193"/>
  <c r="BU194"/>
  <c r="BU195"/>
  <c r="BU196"/>
  <c r="BU197"/>
  <c r="BU201"/>
  <c r="BU202"/>
  <c r="BU207"/>
  <c r="BU208"/>
  <c r="BU210"/>
  <c r="BU213"/>
  <c r="BU215"/>
  <c r="BU217"/>
  <c r="BU218"/>
  <c r="BU219"/>
  <c r="BU222"/>
  <c r="BU223"/>
  <c r="BU224"/>
  <c r="BU225"/>
  <c r="BU230"/>
  <c r="BU231"/>
  <c r="BU233"/>
  <c r="BU241"/>
  <c r="BU244"/>
  <c r="BU245"/>
  <c r="BU250"/>
  <c r="BU251"/>
  <c r="BU252"/>
  <c r="BU258"/>
  <c r="BU262"/>
  <c r="BU263"/>
  <c r="BU264"/>
  <c r="BU267"/>
  <c r="BX139"/>
  <c r="CB261"/>
  <c r="BZ260"/>
  <c r="CB221"/>
  <c r="CB220"/>
  <c r="CB200"/>
  <c r="CC166"/>
  <c r="CB159"/>
  <c r="BU148"/>
  <c r="CC162"/>
  <c r="BZ218"/>
  <c r="BZ180"/>
  <c r="CC212"/>
  <c r="CC176"/>
  <c r="CA267"/>
  <c r="CB251"/>
  <c r="CB245"/>
  <c r="CB244"/>
  <c r="CC239"/>
  <c r="CC248"/>
  <c r="CC257"/>
  <c r="CC193"/>
  <c r="CA134"/>
  <c r="CC133"/>
  <c r="CB123"/>
  <c r="CC132"/>
  <c r="BZ225"/>
  <c r="CC186"/>
  <c r="CB186"/>
  <c r="CA186"/>
  <c r="BZ186"/>
  <c r="BZ193"/>
  <c r="BY186"/>
  <c r="BY193"/>
  <c r="BX186"/>
  <c r="BX193"/>
  <c r="CC143"/>
  <c r="CA107"/>
  <c r="CC75"/>
  <c r="CC112"/>
  <c r="CA130"/>
  <c r="CB141"/>
  <c r="BZ144"/>
  <c r="CC181"/>
  <c r="BZ214"/>
  <c r="CC201"/>
  <c r="CA205"/>
  <c r="CC268"/>
  <c r="CC265"/>
  <c r="CC250"/>
  <c r="BX190"/>
  <c r="BX192"/>
  <c r="CB217"/>
  <c r="CB219"/>
  <c r="BZ241"/>
  <c r="CC190"/>
  <c r="CC192"/>
  <c r="CC217"/>
  <c r="CC219"/>
  <c r="CC252"/>
  <c r="CC230"/>
  <c r="CA215"/>
  <c r="CC231"/>
  <c r="CA209"/>
  <c r="BZ118"/>
  <c r="CB77"/>
  <c r="CB194"/>
  <c r="CB146"/>
  <c r="CC188"/>
  <c r="CC194"/>
  <c r="CC202"/>
  <c r="CC224"/>
  <c r="CC266"/>
  <c r="CC264"/>
  <c r="CC213"/>
  <c r="CC91"/>
  <c r="CC108"/>
  <c r="CC195"/>
  <c r="CC263"/>
  <c r="CC189"/>
  <c r="CC259"/>
  <c r="CC262"/>
  <c r="CC267"/>
  <c r="CB174"/>
  <c r="CB108"/>
  <c r="CB135"/>
  <c r="CB195"/>
  <c r="CB227"/>
  <c r="CB151"/>
  <c r="CB263"/>
  <c r="CB189"/>
  <c r="CB259"/>
  <c r="CB224"/>
  <c r="CB268"/>
  <c r="CB265"/>
  <c r="CB250"/>
  <c r="CB266"/>
  <c r="CB262"/>
  <c r="CB264"/>
  <c r="CB267"/>
  <c r="CA188"/>
  <c r="CA133"/>
  <c r="CA174"/>
  <c r="CA213"/>
  <c r="CA108"/>
  <c r="CA195"/>
  <c r="CA248"/>
  <c r="CA263"/>
  <c r="CA189"/>
  <c r="CA259"/>
  <c r="CA224"/>
  <c r="CA268"/>
  <c r="CA265"/>
  <c r="CA250"/>
  <c r="CA239"/>
  <c r="CA266"/>
  <c r="CA262"/>
  <c r="CA264"/>
  <c r="BZ188"/>
  <c r="BZ133"/>
  <c r="BZ91"/>
  <c r="BZ63"/>
  <c r="BZ204"/>
  <c r="BZ213"/>
  <c r="BZ108"/>
  <c r="BZ135"/>
  <c r="BZ195"/>
  <c r="BZ263"/>
  <c r="BZ189"/>
  <c r="BZ254"/>
  <c r="BZ202"/>
  <c r="BZ259"/>
  <c r="BZ224"/>
  <c r="BZ268"/>
  <c r="BZ265"/>
  <c r="BZ250"/>
  <c r="BZ266"/>
  <c r="BZ262"/>
  <c r="BZ264"/>
  <c r="BZ267"/>
  <c r="BY188"/>
  <c r="BY91"/>
  <c r="BY204"/>
  <c r="BY174"/>
  <c r="BY213"/>
  <c r="BY108"/>
  <c r="BY135"/>
  <c r="BY195"/>
  <c r="BY263"/>
  <c r="BY189"/>
  <c r="BY202"/>
  <c r="BY259"/>
  <c r="BY224"/>
  <c r="BY268"/>
  <c r="BY265"/>
  <c r="BY250"/>
  <c r="BY239"/>
  <c r="BY266"/>
  <c r="BY262"/>
  <c r="BY264"/>
  <c r="BY267"/>
  <c r="BX188"/>
  <c r="BX174"/>
  <c r="BX213"/>
  <c r="BX108"/>
  <c r="BX195"/>
  <c r="BX175"/>
  <c r="BX248"/>
  <c r="BX263"/>
  <c r="BX189"/>
  <c r="BX202"/>
  <c r="BX259"/>
  <c r="BX224"/>
  <c r="BX268"/>
  <c r="BX265"/>
  <c r="BX257"/>
  <c r="BX250"/>
  <c r="BX238"/>
  <c r="BX266"/>
  <c r="BX262"/>
  <c r="BX264"/>
  <c r="BX267"/>
  <c r="CC73"/>
  <c r="BY242" l="1"/>
  <c r="CA242"/>
  <c r="CC242"/>
  <c r="BU246"/>
  <c r="BY246"/>
  <c r="CA246"/>
  <c r="CC246"/>
  <c r="BU242"/>
  <c r="BX242"/>
  <c r="BZ242"/>
  <c r="BX246"/>
  <c r="BZ246"/>
  <c r="BY236"/>
  <c r="CC128"/>
  <c r="BZ238"/>
  <c r="BZ236"/>
  <c r="BU50"/>
  <c r="BY238"/>
  <c r="CA238"/>
  <c r="CC238"/>
  <c r="CB238"/>
  <c r="CA236"/>
  <c r="BX236"/>
  <c r="CB236"/>
  <c r="BU179"/>
  <c r="CC236"/>
  <c r="BU68"/>
  <c r="CC174"/>
  <c r="BZ174"/>
  <c r="BU47"/>
  <c r="BU237"/>
  <c r="BU157"/>
  <c r="BY232"/>
  <c r="BU232"/>
  <c r="BU234"/>
  <c r="BU235"/>
  <c r="BU178"/>
  <c r="BU198"/>
  <c r="BU170"/>
  <c r="BU38"/>
  <c r="BX234"/>
  <c r="BY234"/>
  <c r="CA235"/>
  <c r="CC235"/>
  <c r="BZ157"/>
  <c r="BX235"/>
  <c r="BY157"/>
  <c r="CC157"/>
  <c r="CA157"/>
  <c r="BY235"/>
  <c r="BZ235"/>
  <c r="BX157"/>
  <c r="BZ198"/>
  <c r="CA198"/>
  <c r="BX237"/>
  <c r="BY237"/>
  <c r="CC232"/>
  <c r="CA170"/>
  <c r="CB198"/>
  <c r="CC170"/>
  <c r="BY54"/>
  <c r="BY198"/>
  <c r="BY170"/>
  <c r="BX198"/>
  <c r="BX170"/>
  <c r="CB170"/>
  <c r="BZ140"/>
  <c r="CC54"/>
  <c r="BU58"/>
  <c r="CA128"/>
  <c r="CC102"/>
  <c r="BZ234"/>
  <c r="CA234"/>
  <c r="CB234"/>
  <c r="BZ237"/>
  <c r="CA237"/>
  <c r="CB237"/>
  <c r="BX232"/>
  <c r="CB232"/>
  <c r="CA232"/>
  <c r="CA135"/>
  <c r="CC135"/>
  <c r="CB203"/>
  <c r="BX127"/>
  <c r="BU23"/>
  <c r="BX135"/>
  <c r="BX94"/>
  <c r="BY147"/>
  <c r="BZ147"/>
  <c r="CB54"/>
  <c r="BZ54"/>
  <c r="BX38"/>
  <c r="BZ66"/>
  <c r="CB85"/>
  <c r="BX243"/>
  <c r="BX86"/>
  <c r="CA147"/>
  <c r="CB147"/>
  <c r="BX128"/>
  <c r="CC33"/>
  <c r="BX228"/>
  <c r="BX54"/>
  <c r="BY86"/>
  <c r="BZ228"/>
  <c r="BZ86"/>
  <c r="CA243"/>
  <c r="CC243"/>
  <c r="BU37"/>
  <c r="CA66"/>
  <c r="BU10"/>
  <c r="BU9"/>
  <c r="BU96"/>
  <c r="BU49"/>
  <c r="BU40"/>
  <c r="BU26"/>
  <c r="BU65"/>
  <c r="BU129"/>
  <c r="BU11"/>
  <c r="BU106"/>
  <c r="BU89"/>
  <c r="BU105"/>
  <c r="BU182"/>
  <c r="BU34"/>
  <c r="BU87"/>
  <c r="BU227"/>
  <c r="BU120"/>
  <c r="BU25"/>
  <c r="BU20"/>
  <c r="BY115"/>
  <c r="CC137"/>
  <c r="BU13"/>
  <c r="BX137"/>
  <c r="BZ137"/>
  <c r="CA228"/>
  <c r="BU19"/>
  <c r="BX115"/>
  <c r="BY228"/>
  <c r="CA137"/>
  <c r="CB115"/>
  <c r="CC115"/>
  <c r="BU14"/>
  <c r="CC57"/>
  <c r="BU116"/>
  <c r="BU243"/>
  <c r="BU115"/>
  <c r="BU86"/>
  <c r="BU33"/>
  <c r="BU247"/>
  <c r="BU140"/>
  <c r="BU131"/>
  <c r="BU226"/>
  <c r="BU110"/>
  <c r="BU61"/>
  <c r="BU137"/>
  <c r="BZ21"/>
  <c r="BU228"/>
  <c r="BU147"/>
  <c r="BU54"/>
  <c r="CB21"/>
  <c r="CA21"/>
  <c r="BX21"/>
  <c r="BZ227"/>
  <c r="BY131"/>
  <c r="BZ128"/>
  <c r="CA227"/>
  <c r="CC226"/>
  <c r="CC227"/>
  <c r="BX226"/>
  <c r="BY226"/>
  <c r="BY128"/>
  <c r="BZ110"/>
  <c r="CB128"/>
  <c r="BU43"/>
  <c r="BX227"/>
  <c r="BX131"/>
  <c r="BY137"/>
  <c r="CA226"/>
  <c r="CC228"/>
  <c r="CC34"/>
  <c r="CA86"/>
  <c r="CB86"/>
  <c r="CB116"/>
  <c r="BU48"/>
  <c r="BY243"/>
  <c r="BY61"/>
  <c r="BZ243"/>
  <c r="CC61"/>
  <c r="BU57"/>
  <c r="BX66"/>
  <c r="BY66"/>
  <c r="BZ120"/>
  <c r="CB38"/>
  <c r="CC120"/>
  <c r="BY38"/>
  <c r="BZ38"/>
  <c r="CB66"/>
  <c r="CC66"/>
  <c r="CC38"/>
  <c r="BU41"/>
  <c r="BU32"/>
  <c r="BU17"/>
  <c r="BU51"/>
  <c r="BU39"/>
  <c r="BU42"/>
  <c r="BU64"/>
  <c r="BU55"/>
  <c r="CD247"/>
  <c r="BX147"/>
  <c r="BX110"/>
  <c r="BY110"/>
  <c r="CA140"/>
  <c r="CB110"/>
  <c r="CC110"/>
  <c r="BX140"/>
  <c r="BY140"/>
  <c r="CB140"/>
  <c r="BY116"/>
  <c r="BZ116"/>
  <c r="CA116"/>
  <c r="CC116"/>
  <c r="CD54"/>
  <c r="CA131"/>
  <c r="CB131"/>
  <c r="CA89"/>
  <c r="BZ102"/>
  <c r="CB102"/>
  <c r="BX102"/>
  <c r="BY102"/>
  <c r="CA102"/>
  <c r="CC25"/>
  <c r="CC21"/>
  <c r="BY21"/>
  <c r="CB229"/>
  <c r="BX229"/>
  <c r="CA229"/>
  <c r="BZ151"/>
  <c r="CA151"/>
  <c r="CC229"/>
  <c r="BX151"/>
  <c r="BX26"/>
  <c r="BX253"/>
  <c r="BZ253"/>
  <c r="CB253"/>
  <c r="BY253"/>
  <c r="BY156"/>
  <c r="CA253"/>
  <c r="BY8"/>
  <c r="BU163"/>
  <c r="BY165"/>
  <c r="BX165"/>
  <c r="BY229"/>
  <c r="CA165"/>
  <c r="CB165"/>
  <c r="CC151"/>
  <c r="CA163"/>
  <c r="BY151"/>
  <c r="BZ229"/>
  <c r="BZ165"/>
  <c r="BX156"/>
  <c r="BY26"/>
  <c r="CA156"/>
  <c r="CA26"/>
  <c r="CC156"/>
  <c r="BY163"/>
  <c r="BZ156"/>
  <c r="CB156"/>
  <c r="CC26"/>
  <c r="BZ79"/>
  <c r="BZ26"/>
  <c r="CB26"/>
  <c r="CA106"/>
  <c r="BZ106"/>
  <c r="BY106"/>
  <c r="CC106"/>
  <c r="BX106"/>
  <c r="BU168"/>
  <c r="BU160"/>
  <c r="BU158"/>
  <c r="BU253"/>
  <c r="BU150"/>
  <c r="BU165"/>
  <c r="CC8"/>
  <c r="BX34"/>
  <c r="BX8"/>
  <c r="CC163"/>
  <c r="BY168"/>
  <c r="CB168"/>
  <c r="CB163"/>
  <c r="CA168"/>
  <c r="BZ168"/>
  <c r="CC168"/>
  <c r="BX163"/>
  <c r="BZ163"/>
  <c r="CB50"/>
  <c r="BZ8"/>
  <c r="CB8"/>
  <c r="CA8"/>
  <c r="CA34"/>
  <c r="CB34"/>
  <c r="BY34"/>
  <c r="BZ34"/>
  <c r="CC256"/>
  <c r="BU255"/>
  <c r="BX129"/>
  <c r="BY256"/>
  <c r="BY216"/>
  <c r="BZ199"/>
  <c r="CA255"/>
  <c r="CB129"/>
  <c r="CC216"/>
  <c r="BX256"/>
  <c r="BX216"/>
  <c r="BY199"/>
  <c r="BZ255"/>
  <c r="CA129"/>
  <c r="CB256"/>
  <c r="CB216"/>
  <c r="CC199"/>
  <c r="BU216"/>
  <c r="BX199"/>
  <c r="BY255"/>
  <c r="BZ129"/>
  <c r="CA256"/>
  <c r="CA216"/>
  <c r="CB199"/>
  <c r="CC255"/>
  <c r="BU256"/>
  <c r="BX255"/>
  <c r="BY129"/>
  <c r="CC203"/>
  <c r="CA203"/>
  <c r="BX203"/>
  <c r="BZ203"/>
  <c r="BY203"/>
  <c r="CB166"/>
  <c r="BX105"/>
  <c r="CA120"/>
  <c r="CB94"/>
  <c r="BX120"/>
  <c r="BY120"/>
  <c r="BY94"/>
  <c r="BZ94"/>
  <c r="CA94"/>
  <c r="CC185"/>
  <c r="BU261"/>
  <c r="BU220"/>
  <c r="BU200"/>
  <c r="BU159"/>
  <c r="BU221"/>
  <c r="BU166"/>
  <c r="BU260"/>
  <c r="CA139"/>
  <c r="CC139"/>
  <c r="BY139"/>
  <c r="BZ139"/>
  <c r="CB139"/>
  <c r="CA50"/>
  <c r="BY50"/>
  <c r="CC50"/>
  <c r="BZ50"/>
  <c r="BX50"/>
  <c r="CB260"/>
  <c r="BX260"/>
  <c r="BY260"/>
  <c r="CC260"/>
  <c r="CA261"/>
  <c r="BZ261"/>
  <c r="CA260"/>
  <c r="BY261"/>
  <c r="CC261"/>
  <c r="BX261"/>
  <c r="CC94"/>
  <c r="BZ105"/>
  <c r="CA105"/>
  <c r="CB105"/>
  <c r="CC105"/>
  <c r="BY220"/>
  <c r="CA220"/>
  <c r="CC220"/>
  <c r="BY221"/>
  <c r="CA221"/>
  <c r="CC221"/>
  <c r="BX220"/>
  <c r="BZ220"/>
  <c r="BX221"/>
  <c r="BZ221"/>
  <c r="BX164"/>
  <c r="BZ200"/>
  <c r="BX200"/>
  <c r="BZ88"/>
  <c r="CC159"/>
  <c r="CC173"/>
  <c r="BY64"/>
  <c r="CA180"/>
  <c r="CB136"/>
  <c r="BX176"/>
  <c r="CA176"/>
  <c r="CB74"/>
  <c r="CB180"/>
  <c r="BX101"/>
  <c r="CB177"/>
  <c r="BX212"/>
  <c r="BX71"/>
  <c r="BX173"/>
  <c r="BY212"/>
  <c r="BY71"/>
  <c r="BY173"/>
  <c r="BY177"/>
  <c r="BZ71"/>
  <c r="BZ173"/>
  <c r="BZ177"/>
  <c r="CA173"/>
  <c r="CB212"/>
  <c r="CC101"/>
  <c r="CC177"/>
  <c r="CC88"/>
  <c r="BX177"/>
  <c r="BY101"/>
  <c r="BZ101"/>
  <c r="CA212"/>
  <c r="CA177"/>
  <c r="CB71"/>
  <c r="CC71"/>
  <c r="CA88"/>
  <c r="BZ212"/>
  <c r="CA71"/>
  <c r="CA101"/>
  <c r="CB101"/>
  <c r="CB173"/>
  <c r="BY88"/>
  <c r="CB88"/>
  <c r="CB164"/>
  <c r="BY218"/>
  <c r="BY176"/>
  <c r="BY164"/>
  <c r="BZ176"/>
  <c r="CB176"/>
  <c r="CC136"/>
  <c r="CA218"/>
  <c r="CB218"/>
  <c r="BX88"/>
  <c r="CC218"/>
  <c r="BX218"/>
  <c r="BX180"/>
  <c r="CC180"/>
  <c r="BY180"/>
  <c r="CB196"/>
  <c r="CA90"/>
  <c r="CC150"/>
  <c r="CC251"/>
  <c r="CA251"/>
  <c r="BY251"/>
  <c r="BY222"/>
  <c r="CC222"/>
  <c r="BY145"/>
  <c r="BX222"/>
  <c r="BZ222"/>
  <c r="CB222"/>
  <c r="CA222"/>
  <c r="BZ239"/>
  <c r="BX239"/>
  <c r="BY248"/>
  <c r="BZ248"/>
  <c r="CA161"/>
  <c r="BX251"/>
  <c r="BZ251"/>
  <c r="BY196"/>
  <c r="CA196"/>
  <c r="CB239"/>
  <c r="CB248"/>
  <c r="BX196"/>
  <c r="BZ196"/>
  <c r="CC196"/>
  <c r="BX245"/>
  <c r="BY127"/>
  <c r="BZ244"/>
  <c r="CB127"/>
  <c r="CC244"/>
  <c r="BY245"/>
  <c r="BZ127"/>
  <c r="CA244"/>
  <c r="CC127"/>
  <c r="BX244"/>
  <c r="BZ245"/>
  <c r="CA127"/>
  <c r="CC245"/>
  <c r="BY244"/>
  <c r="CA245"/>
  <c r="CC103"/>
  <c r="BZ36"/>
  <c r="CB65"/>
  <c r="CA155"/>
  <c r="BY175"/>
  <c r="BZ175"/>
  <c r="CA204"/>
  <c r="CA91"/>
  <c r="BX204"/>
  <c r="BX91"/>
  <c r="CC37"/>
  <c r="CA175"/>
  <c r="CB91"/>
  <c r="BY201"/>
  <c r="CB155"/>
  <c r="CB204"/>
  <c r="CC175"/>
  <c r="CB121"/>
  <c r="BZ155"/>
  <c r="CB175"/>
  <c r="CC204"/>
  <c r="CC114"/>
  <c r="BX142"/>
  <c r="BY142"/>
  <c r="CB142"/>
  <c r="CA149"/>
  <c r="BX103"/>
  <c r="BY103"/>
  <c r="BZ103"/>
  <c r="CB103"/>
  <c r="BX167"/>
  <c r="CC82"/>
  <c r="CB187"/>
  <c r="CA103"/>
  <c r="CA44"/>
  <c r="CC27"/>
  <c r="BX122"/>
  <c r="BX111"/>
  <c r="BX155"/>
  <c r="BY122"/>
  <c r="CC81"/>
  <c r="BY155"/>
  <c r="BZ122"/>
  <c r="BZ114"/>
  <c r="CA114"/>
  <c r="CC122"/>
  <c r="CC111"/>
  <c r="CC148"/>
  <c r="BX114"/>
  <c r="BY114"/>
  <c r="BZ142"/>
  <c r="CA122"/>
  <c r="CA111"/>
  <c r="CA142"/>
  <c r="CB122"/>
  <c r="CB111"/>
  <c r="CB114"/>
  <c r="CC155"/>
  <c r="CC142"/>
  <c r="CC241"/>
  <c r="CC17"/>
  <c r="CB143"/>
  <c r="CB82"/>
  <c r="CC200"/>
  <c r="CC13"/>
  <c r="BZ47"/>
  <c r="CA201"/>
  <c r="CA225"/>
  <c r="CC10"/>
  <c r="BX69"/>
  <c r="BY200"/>
  <c r="CA200"/>
  <c r="CA74"/>
  <c r="BX74"/>
  <c r="BY111"/>
  <c r="CC123"/>
  <c r="BX133"/>
  <c r="BY148"/>
  <c r="BY214"/>
  <c r="BY133"/>
  <c r="BZ205"/>
  <c r="BZ82"/>
  <c r="CA257"/>
  <c r="CA214"/>
  <c r="CA82"/>
  <c r="CB257"/>
  <c r="CC214"/>
  <c r="CC11"/>
  <c r="BZ41"/>
  <c r="BX205"/>
  <c r="BX143"/>
  <c r="BX82"/>
  <c r="BY257"/>
  <c r="BY143"/>
  <c r="BY82"/>
  <c r="BZ257"/>
  <c r="BZ111"/>
  <c r="BZ143"/>
  <c r="CA143"/>
  <c r="CB201"/>
  <c r="BX201"/>
  <c r="BZ201"/>
  <c r="CB214"/>
  <c r="CB133"/>
  <c r="CC205"/>
  <c r="CA85"/>
  <c r="BY89"/>
  <c r="BZ85"/>
  <c r="BY85"/>
  <c r="CC85"/>
  <c r="CC158"/>
  <c r="CA193"/>
  <c r="CB193"/>
  <c r="CC233"/>
  <c r="BX85"/>
  <c r="BZ134"/>
  <c r="CC134"/>
  <c r="BY134"/>
  <c r="CB134"/>
  <c r="BX134"/>
  <c r="BY158"/>
  <c r="BY233"/>
  <c r="CA158"/>
  <c r="BZ158"/>
  <c r="BZ233"/>
  <c r="CA233"/>
  <c r="BX233"/>
  <c r="CB233"/>
  <c r="CC62"/>
  <c r="CA123"/>
  <c r="BX123"/>
  <c r="BY123"/>
  <c r="BZ123"/>
  <c r="BY167"/>
  <c r="BZ185"/>
  <c r="CC74"/>
  <c r="BY74"/>
  <c r="BZ74"/>
  <c r="CA167"/>
  <c r="BX185"/>
  <c r="CA185"/>
  <c r="BY190"/>
  <c r="BX89"/>
  <c r="BZ89"/>
  <c r="CB158"/>
  <c r="CC179"/>
  <c r="CD186"/>
  <c r="CE186" s="1"/>
  <c r="BY159"/>
  <c r="BY217"/>
  <c r="BX141"/>
  <c r="BX65"/>
  <c r="BY144"/>
  <c r="BY36"/>
  <c r="BZ181"/>
  <c r="BZ112"/>
  <c r="BZ75"/>
  <c r="CA141"/>
  <c r="CA65"/>
  <c r="CB144"/>
  <c r="CB36"/>
  <c r="CC130"/>
  <c r="CC68"/>
  <c r="BX144"/>
  <c r="BX36"/>
  <c r="BY181"/>
  <c r="BY112"/>
  <c r="BY75"/>
  <c r="BZ130"/>
  <c r="BZ68"/>
  <c r="CA144"/>
  <c r="CA36"/>
  <c r="CB181"/>
  <c r="CB112"/>
  <c r="CB75"/>
  <c r="CC141"/>
  <c r="CC65"/>
  <c r="BX181"/>
  <c r="BX112"/>
  <c r="BX75"/>
  <c r="BY130"/>
  <c r="BY68"/>
  <c r="BZ141"/>
  <c r="BZ65"/>
  <c r="CA181"/>
  <c r="CA112"/>
  <c r="CA75"/>
  <c r="CB130"/>
  <c r="CB68"/>
  <c r="CC144"/>
  <c r="CC36"/>
  <c r="BX130"/>
  <c r="BX68"/>
  <c r="BY141"/>
  <c r="BY65"/>
  <c r="CA148"/>
  <c r="BX179"/>
  <c r="BZ179"/>
  <c r="BY179"/>
  <c r="CA179"/>
  <c r="BX225"/>
  <c r="CB225"/>
  <c r="BY225"/>
  <c r="CC225"/>
  <c r="CA190"/>
  <c r="BZ150"/>
  <c r="BY219"/>
  <c r="BZ166"/>
  <c r="CB190"/>
  <c r="CB192"/>
  <c r="BX249"/>
  <c r="BX162"/>
  <c r="BZ162"/>
  <c r="CA47"/>
  <c r="CC153"/>
  <c r="BX214"/>
  <c r="CB148"/>
  <c r="CB205"/>
  <c r="CA98"/>
  <c r="CA96"/>
  <c r="BX219"/>
  <c r="BX150"/>
  <c r="BY192"/>
  <c r="BZ219"/>
  <c r="BZ190"/>
  <c r="CA192"/>
  <c r="CB89"/>
  <c r="BX148"/>
  <c r="BY185"/>
  <c r="BY205"/>
  <c r="BZ171"/>
  <c r="BZ148"/>
  <c r="CB185"/>
  <c r="BY150"/>
  <c r="BZ192"/>
  <c r="CB241"/>
  <c r="CB150"/>
  <c r="CA219"/>
  <c r="CC32"/>
  <c r="BZ90"/>
  <c r="BZ44"/>
  <c r="CA162"/>
  <c r="BX241"/>
  <c r="BY241"/>
  <c r="BY166"/>
  <c r="BY136"/>
  <c r="BZ136"/>
  <c r="CA166"/>
  <c r="CA241"/>
  <c r="BY162"/>
  <c r="BY44"/>
  <c r="CA79"/>
  <c r="CB69"/>
  <c r="CC79"/>
  <c r="BX166"/>
  <c r="CA136"/>
  <c r="BX79"/>
  <c r="CB162"/>
  <c r="CB44"/>
  <c r="CC44"/>
  <c r="BZ42"/>
  <c r="CA154"/>
  <c r="BX136"/>
  <c r="BY78"/>
  <c r="CA55"/>
  <c r="CB169"/>
  <c r="CB208"/>
  <c r="CA217"/>
  <c r="CA159"/>
  <c r="CC138"/>
  <c r="CC104"/>
  <c r="CA223"/>
  <c r="BX217"/>
  <c r="BX159"/>
  <c r="BZ217"/>
  <c r="BZ159"/>
  <c r="CC40"/>
  <c r="CC18"/>
  <c r="BY210"/>
  <c r="BZ154"/>
  <c r="BZ210"/>
  <c r="BX171"/>
  <c r="BX125"/>
  <c r="BZ125"/>
  <c r="CA125"/>
  <c r="CC210"/>
  <c r="CC171"/>
  <c r="CB183"/>
  <c r="BX72"/>
  <c r="BY42"/>
  <c r="BZ183"/>
  <c r="BZ209"/>
  <c r="CA171"/>
  <c r="CA210"/>
  <c r="CA183"/>
  <c r="CB154"/>
  <c r="CB60"/>
  <c r="CA83"/>
  <c r="BY206"/>
  <c r="CC206"/>
  <c r="BX53"/>
  <c r="BY53"/>
  <c r="CA206"/>
  <c r="CC46"/>
  <c r="BZ46"/>
  <c r="CB83"/>
  <c r="BY80"/>
  <c r="BY240"/>
  <c r="BY25"/>
  <c r="CA63"/>
  <c r="CC152"/>
  <c r="CB99"/>
  <c r="CC30"/>
  <c r="CA191"/>
  <c r="CB240"/>
  <c r="BX172"/>
  <c r="BX152"/>
  <c r="BX96"/>
  <c r="BX184"/>
  <c r="BX46"/>
  <c r="BX28"/>
  <c r="BX119"/>
  <c r="BY184"/>
  <c r="BY104"/>
  <c r="BZ76"/>
  <c r="BZ83"/>
  <c r="BZ28"/>
  <c r="CA76"/>
  <c r="CA45"/>
  <c r="CA28"/>
  <c r="CB90"/>
  <c r="CC184"/>
  <c r="BX154"/>
  <c r="BX206"/>
  <c r="BX76"/>
  <c r="BX83"/>
  <c r="BX41"/>
  <c r="BX13"/>
  <c r="BY171"/>
  <c r="BY46"/>
  <c r="BY28"/>
  <c r="BZ184"/>
  <c r="BZ119"/>
  <c r="CA138"/>
  <c r="CA184"/>
  <c r="CA119"/>
  <c r="CB206"/>
  <c r="CB76"/>
  <c r="CB125"/>
  <c r="CC125"/>
  <c r="BX210"/>
  <c r="BX90"/>
  <c r="BX183"/>
  <c r="BX209"/>
  <c r="BX104"/>
  <c r="BY154"/>
  <c r="BY183"/>
  <c r="BY76"/>
  <c r="BY125"/>
  <c r="BY83"/>
  <c r="BY119"/>
  <c r="BZ206"/>
  <c r="BZ104"/>
  <c r="BZ53"/>
  <c r="CA60"/>
  <c r="CB171"/>
  <c r="CB210"/>
  <c r="CB184"/>
  <c r="CB119"/>
  <c r="CC90"/>
  <c r="CC183"/>
  <c r="CC209"/>
  <c r="CC53"/>
  <c r="CB13"/>
  <c r="BZ80"/>
  <c r="CB191"/>
  <c r="CB80"/>
  <c r="BX132"/>
  <c r="BX98"/>
  <c r="BY96"/>
  <c r="CC43"/>
  <c r="BX78"/>
  <c r="BY172"/>
  <c r="BY152"/>
  <c r="BZ132"/>
  <c r="BZ96"/>
  <c r="CB172"/>
  <c r="CC191"/>
  <c r="BZ117"/>
  <c r="BX25"/>
  <c r="BZ191"/>
  <c r="BZ249"/>
  <c r="BZ25"/>
  <c r="BZ37"/>
  <c r="CA80"/>
  <c r="BY191"/>
  <c r="BX191"/>
  <c r="CC96"/>
  <c r="CB28"/>
  <c r="CC76"/>
  <c r="BY211"/>
  <c r="CC211"/>
  <c r="BX211"/>
  <c r="CB211"/>
  <c r="CA211"/>
  <c r="BZ211"/>
  <c r="BY121"/>
  <c r="CA121"/>
  <c r="CC121"/>
  <c r="BX121"/>
  <c r="BZ121"/>
  <c r="CB56"/>
  <c r="BY60"/>
  <c r="BY153"/>
  <c r="BZ40"/>
  <c r="CB79"/>
  <c r="CC60"/>
  <c r="CB97"/>
  <c r="BX29"/>
  <c r="BX40"/>
  <c r="BX240"/>
  <c r="BX44"/>
  <c r="BY254"/>
  <c r="BY249"/>
  <c r="BY72"/>
  <c r="BY13"/>
  <c r="BZ240"/>
  <c r="BZ152"/>
  <c r="BZ60"/>
  <c r="BZ153"/>
  <c r="BZ27"/>
  <c r="CA40"/>
  <c r="CA254"/>
  <c r="CA249"/>
  <c r="CA152"/>
  <c r="CA118"/>
  <c r="CB40"/>
  <c r="CB152"/>
  <c r="CB72"/>
  <c r="CC254"/>
  <c r="CC249"/>
  <c r="CC80"/>
  <c r="BY79"/>
  <c r="BZ19"/>
  <c r="BX254"/>
  <c r="BX80"/>
  <c r="BX60"/>
  <c r="BX153"/>
  <c r="BY40"/>
  <c r="BZ172"/>
  <c r="BZ72"/>
  <c r="BZ13"/>
  <c r="CA172"/>
  <c r="CA240"/>
  <c r="CA72"/>
  <c r="CA11"/>
  <c r="CB254"/>
  <c r="CB249"/>
  <c r="CC172"/>
  <c r="CC240"/>
  <c r="CA104"/>
  <c r="CA53"/>
  <c r="CB45"/>
  <c r="CB100"/>
  <c r="CB47"/>
  <c r="CB53"/>
  <c r="CC100"/>
  <c r="CC118"/>
  <c r="CC83"/>
  <c r="CC72"/>
  <c r="CC28"/>
  <c r="BZ48"/>
  <c r="CB188"/>
  <c r="CC41"/>
  <c r="CC119"/>
  <c r="BZ81"/>
  <c r="BX118"/>
  <c r="BY69"/>
  <c r="BY41"/>
  <c r="CB161"/>
  <c r="CB118"/>
  <c r="CB63"/>
  <c r="CC161"/>
  <c r="CA77"/>
  <c r="BZ161"/>
  <c r="CA69"/>
  <c r="CB57"/>
  <c r="CB41"/>
  <c r="BZ64"/>
  <c r="CC52"/>
  <c r="BX64"/>
  <c r="BZ49"/>
  <c r="BX161"/>
  <c r="BX117"/>
  <c r="BX63"/>
  <c r="BX11"/>
  <c r="BY63"/>
  <c r="BZ69"/>
  <c r="CA132"/>
  <c r="CA41"/>
  <c r="CA13"/>
  <c r="CB96"/>
  <c r="CC63"/>
  <c r="CB81"/>
  <c r="BY59"/>
  <c r="BX197"/>
  <c r="BY90"/>
  <c r="BY45"/>
  <c r="BY100"/>
  <c r="BY197"/>
  <c r="BZ138"/>
  <c r="BZ45"/>
  <c r="BZ100"/>
  <c r="BZ197"/>
  <c r="CA57"/>
  <c r="CA59"/>
  <c r="CB138"/>
  <c r="CB46"/>
  <c r="CB197"/>
  <c r="CC45"/>
  <c r="BZ59"/>
  <c r="BX138"/>
  <c r="BX57"/>
  <c r="BX107"/>
  <c r="BX45"/>
  <c r="BX100"/>
  <c r="BX59"/>
  <c r="BY138"/>
  <c r="BZ57"/>
  <c r="CA46"/>
  <c r="CA100"/>
  <c r="CA197"/>
  <c r="CB104"/>
  <c r="CB59"/>
  <c r="CC197"/>
  <c r="CC59"/>
  <c r="CC77"/>
  <c r="BX223"/>
  <c r="BX182"/>
  <c r="BX215"/>
  <c r="BY187"/>
  <c r="BY169"/>
  <c r="BY208"/>
  <c r="BZ252"/>
  <c r="BZ231"/>
  <c r="BZ230"/>
  <c r="CA258"/>
  <c r="CA124"/>
  <c r="CB223"/>
  <c r="CB182"/>
  <c r="CB215"/>
  <c r="CC187"/>
  <c r="CC169"/>
  <c r="CC208"/>
  <c r="BX258"/>
  <c r="BX124"/>
  <c r="BY223"/>
  <c r="BY182"/>
  <c r="BY215"/>
  <c r="BZ187"/>
  <c r="BZ169"/>
  <c r="BZ208"/>
  <c r="CA252"/>
  <c r="CA231"/>
  <c r="CA230"/>
  <c r="CB258"/>
  <c r="CB124"/>
  <c r="CC223"/>
  <c r="CC182"/>
  <c r="CC215"/>
  <c r="BX252"/>
  <c r="BX231"/>
  <c r="BX230"/>
  <c r="BY258"/>
  <c r="BY124"/>
  <c r="BZ223"/>
  <c r="BZ182"/>
  <c r="BZ215"/>
  <c r="CA187"/>
  <c r="CA169"/>
  <c r="CA208"/>
  <c r="CB252"/>
  <c r="CB231"/>
  <c r="CB230"/>
  <c r="CC258"/>
  <c r="CC124"/>
  <c r="BX187"/>
  <c r="BX169"/>
  <c r="BX208"/>
  <c r="BY252"/>
  <c r="BY231"/>
  <c r="BY230"/>
  <c r="BZ258"/>
  <c r="BZ124"/>
  <c r="BZ146"/>
  <c r="BY77"/>
  <c r="CA146"/>
  <c r="BY146"/>
  <c r="BZ77"/>
  <c r="CC146"/>
  <c r="CB11"/>
  <c r="CC69"/>
  <c r="CC42"/>
  <c r="BY11"/>
  <c r="BZ98"/>
  <c r="CA153"/>
  <c r="CA37"/>
  <c r="CA27"/>
  <c r="CB209"/>
  <c r="CB107"/>
  <c r="CB98"/>
  <c r="CB153"/>
  <c r="CB37"/>
  <c r="CB27"/>
  <c r="CC154"/>
  <c r="CC107"/>
  <c r="CC98"/>
  <c r="CC47"/>
  <c r="BX47"/>
  <c r="BX37"/>
  <c r="BX27"/>
  <c r="BY132"/>
  <c r="BY57"/>
  <c r="BY161"/>
  <c r="BY98"/>
  <c r="BY117"/>
  <c r="BZ107"/>
  <c r="BX42"/>
  <c r="BY209"/>
  <c r="BY107"/>
  <c r="BY118"/>
  <c r="BY47"/>
  <c r="BY37"/>
  <c r="BY27"/>
  <c r="BZ11"/>
  <c r="CA25"/>
  <c r="CA42"/>
  <c r="CB132"/>
  <c r="CB25"/>
  <c r="CB42"/>
  <c r="CB87"/>
  <c r="BY194"/>
  <c r="BZ194"/>
  <c r="CA194"/>
  <c r="BX194"/>
  <c r="BX81"/>
  <c r="BX17"/>
  <c r="BZ17"/>
  <c r="CA17"/>
  <c r="CB17"/>
  <c r="BZ87"/>
  <c r="BX87"/>
  <c r="BY87"/>
  <c r="BY58"/>
  <c r="BX48"/>
  <c r="BY48"/>
  <c r="CB48"/>
  <c r="CA48"/>
  <c r="CC117"/>
  <c r="CC58"/>
  <c r="BX149"/>
  <c r="BZ149"/>
  <c r="BY149"/>
  <c r="CA81"/>
  <c r="CC48"/>
  <c r="CC87"/>
  <c r="BX146"/>
  <c r="BX77"/>
  <c r="BY81"/>
  <c r="BY17"/>
  <c r="CB149"/>
  <c r="CC149"/>
  <c r="BX145"/>
  <c r="CB58"/>
  <c r="CA113"/>
  <c r="CA51"/>
  <c r="BX58"/>
  <c r="CA58"/>
  <c r="BZ58"/>
  <c r="CA145"/>
  <c r="CB117"/>
  <c r="CC78"/>
  <c r="BX178"/>
  <c r="BX113"/>
  <c r="BX32"/>
  <c r="BX18"/>
  <c r="BX30"/>
  <c r="BX43"/>
  <c r="BX10"/>
  <c r="BY160"/>
  <c r="BY55"/>
  <c r="BY32"/>
  <c r="BY18"/>
  <c r="BY30"/>
  <c r="BY29"/>
  <c r="BZ7"/>
  <c r="BZ55"/>
  <c r="BZ97"/>
  <c r="BZ29"/>
  <c r="CA7"/>
  <c r="CA56"/>
  <c r="CA19"/>
  <c r="CA73"/>
  <c r="CA32"/>
  <c r="CA18"/>
  <c r="CA30"/>
  <c r="CB207"/>
  <c r="CB19"/>
  <c r="CB73"/>
  <c r="CB32"/>
  <c r="CB18"/>
  <c r="CB30"/>
  <c r="CB29"/>
  <c r="CC56"/>
  <c r="CC99"/>
  <c r="CC49"/>
  <c r="CC160"/>
  <c r="BX207"/>
  <c r="BX55"/>
  <c r="BX52"/>
  <c r="BX99"/>
  <c r="BX73"/>
  <c r="BX62"/>
  <c r="BX51"/>
  <c r="BY178"/>
  <c r="BY52"/>
  <c r="BY99"/>
  <c r="BY73"/>
  <c r="BY62"/>
  <c r="BY43"/>
  <c r="BY10"/>
  <c r="BZ160"/>
  <c r="BZ52"/>
  <c r="BZ99"/>
  <c r="BZ73"/>
  <c r="BZ32"/>
  <c r="BZ18"/>
  <c r="BZ30"/>
  <c r="BZ43"/>
  <c r="BZ10"/>
  <c r="CA160"/>
  <c r="CA62"/>
  <c r="CA43"/>
  <c r="CA29"/>
  <c r="CB113"/>
  <c r="CB55"/>
  <c r="CB62"/>
  <c r="CB43"/>
  <c r="CB10"/>
  <c r="CC19"/>
  <c r="CC97"/>
  <c r="CC29"/>
  <c r="BZ78"/>
  <c r="BX7"/>
  <c r="BX56"/>
  <c r="BX19"/>
  <c r="BY207"/>
  <c r="BY56"/>
  <c r="BY19"/>
  <c r="BY51"/>
  <c r="BZ178"/>
  <c r="BZ56"/>
  <c r="BZ62"/>
  <c r="BZ51"/>
  <c r="CA178"/>
  <c r="CA49"/>
  <c r="CA10"/>
  <c r="CB160"/>
  <c r="CB52"/>
  <c r="CB49"/>
  <c r="CB51"/>
  <c r="CC178"/>
  <c r="CC113"/>
  <c r="CC55"/>
  <c r="BX49"/>
  <c r="BX97"/>
  <c r="BY7"/>
  <c r="BY49"/>
  <c r="BY97"/>
  <c r="BZ207"/>
  <c r="CA207"/>
  <c r="CA52"/>
  <c r="CA99"/>
  <c r="CA97"/>
  <c r="CA12"/>
  <c r="CC51"/>
  <c r="CC207"/>
  <c r="CA202"/>
  <c r="CB202"/>
  <c r="CA78"/>
  <c r="CB78"/>
  <c r="BZ167"/>
  <c r="CB167"/>
  <c r="BY113"/>
  <c r="BZ113"/>
  <c r="BZ164"/>
  <c r="CA164"/>
  <c r="CC164"/>
  <c r="CB126"/>
  <c r="CB145"/>
  <c r="CC145"/>
  <c r="BZ145"/>
  <c r="CB213"/>
  <c r="CA117"/>
  <c r="CC64"/>
  <c r="CB64"/>
  <c r="CA64"/>
  <c r="BY20"/>
  <c r="BY24"/>
  <c r="CC22"/>
  <c r="BX14"/>
  <c r="BX9"/>
  <c r="CD246" l="1"/>
  <c r="CE246" s="1"/>
  <c r="CD242"/>
  <c r="CE242" s="1"/>
  <c r="CD236"/>
  <c r="CE236" s="1"/>
  <c r="CD235"/>
  <c r="CE235" s="1"/>
  <c r="CD157"/>
  <c r="CE157" s="1"/>
  <c r="CD237"/>
  <c r="CE237" s="1"/>
  <c r="CD234"/>
  <c r="CE234" s="1"/>
  <c r="CD232"/>
  <c r="CE232" s="1"/>
  <c r="CD147"/>
  <c r="CE147" s="1"/>
  <c r="CE247"/>
  <c r="CD115"/>
  <c r="CE115" s="1"/>
  <c r="CD128"/>
  <c r="CE128" s="1"/>
  <c r="CD137"/>
  <c r="CE137" s="1"/>
  <c r="CD228"/>
  <c r="CE228" s="1"/>
  <c r="CE54"/>
  <c r="CD226"/>
  <c r="CE226" s="1"/>
  <c r="CD61"/>
  <c r="CE61" s="1"/>
  <c r="CD86"/>
  <c r="CE86" s="1"/>
  <c r="CD243"/>
  <c r="CE243" s="1"/>
  <c r="CD131"/>
  <c r="CE131" s="1"/>
  <c r="CD110"/>
  <c r="CE110" s="1"/>
  <c r="CD140"/>
  <c r="CE140" s="1"/>
  <c r="CD116"/>
  <c r="CE116" s="1"/>
  <c r="CD21"/>
  <c r="CE21" s="1"/>
  <c r="CD106"/>
  <c r="CE106" s="1"/>
  <c r="CD163"/>
  <c r="CE163" s="1"/>
  <c r="CD168"/>
  <c r="CE168" s="1"/>
  <c r="CE8"/>
  <c r="CD256"/>
  <c r="CE256" s="1"/>
  <c r="CD255"/>
  <c r="CE255" s="1"/>
  <c r="CD199"/>
  <c r="CE199" s="1"/>
  <c r="CD129"/>
  <c r="CE129" s="1"/>
  <c r="CD216"/>
  <c r="CE216" s="1"/>
  <c r="CD139"/>
  <c r="CE139" s="1"/>
  <c r="CD50"/>
  <c r="CE50" s="1"/>
  <c r="CD261"/>
  <c r="CE261" s="1"/>
  <c r="CD260"/>
  <c r="CE260" s="1"/>
  <c r="CD220"/>
  <c r="CE220" s="1"/>
  <c r="CD221"/>
  <c r="CE221" s="1"/>
  <c r="CD88"/>
  <c r="CE88" s="1"/>
  <c r="CD127"/>
  <c r="CE127" s="1"/>
  <c r="CD218"/>
  <c r="CE218" s="1"/>
  <c r="CD180"/>
  <c r="CE180" s="1"/>
  <c r="CD251"/>
  <c r="CE251" s="1"/>
  <c r="CD222"/>
  <c r="CE222" s="1"/>
  <c r="CD244"/>
  <c r="CE244" s="1"/>
  <c r="CD245"/>
  <c r="CE245" s="1"/>
  <c r="CD103"/>
  <c r="CE103" s="1"/>
  <c r="CD193"/>
  <c r="CE193" s="1"/>
  <c r="CD89"/>
  <c r="CE89" s="1"/>
  <c r="CD85"/>
  <c r="CE85" s="1"/>
  <c r="CD123"/>
  <c r="CE123" s="1"/>
  <c r="CD134"/>
  <c r="CE134" s="1"/>
  <c r="CD158"/>
  <c r="CE158" s="1"/>
  <c r="CD233"/>
  <c r="CE233" s="1"/>
  <c r="CD190"/>
  <c r="CE190" s="1"/>
  <c r="CD219"/>
  <c r="CE219" s="1"/>
  <c r="CD130"/>
  <c r="CE130" s="1"/>
  <c r="CD75"/>
  <c r="CE75" s="1"/>
  <c r="CD181"/>
  <c r="CE181" s="1"/>
  <c r="CD112"/>
  <c r="CE112" s="1"/>
  <c r="CD141"/>
  <c r="CE141" s="1"/>
  <c r="CD144"/>
  <c r="CE144" s="1"/>
  <c r="CD65"/>
  <c r="CE65" s="1"/>
  <c r="CD68"/>
  <c r="CE68" s="1"/>
  <c r="CD36"/>
  <c r="CE36" s="1"/>
  <c r="CD179"/>
  <c r="CE179" s="1"/>
  <c r="CD225"/>
  <c r="CE225" s="1"/>
  <c r="CD192"/>
  <c r="CE192" s="1"/>
  <c r="CD150"/>
  <c r="CE150" s="1"/>
  <c r="CD166"/>
  <c r="CE166" s="1"/>
  <c r="CD241"/>
  <c r="CE241" s="1"/>
  <c r="CD136"/>
  <c r="CE136" s="1"/>
  <c r="CD159"/>
  <c r="CE159" s="1"/>
  <c r="CD217"/>
  <c r="CE217" s="1"/>
  <c r="CD191"/>
  <c r="CE191" s="1"/>
  <c r="CD121"/>
  <c r="CE121" s="1"/>
  <c r="CD211"/>
  <c r="CE211" s="1"/>
  <c r="CD146"/>
  <c r="CE146" s="1"/>
  <c r="CD208"/>
  <c r="CE208" s="1"/>
  <c r="CD77"/>
  <c r="CE77" s="1"/>
  <c r="CD187"/>
  <c r="CE187" s="1"/>
  <c r="CD169"/>
  <c r="CE169" s="1"/>
  <c r="CD230"/>
  <c r="CE230" s="1"/>
  <c r="CD258"/>
  <c r="CE258" s="1"/>
  <c r="CD215"/>
  <c r="CE215" s="1"/>
  <c r="CD124"/>
  <c r="CE124" s="1"/>
  <c r="CD252"/>
  <c r="CE252" s="1"/>
  <c r="CD223"/>
  <c r="CE223" s="1"/>
  <c r="CD231"/>
  <c r="CE231" s="1"/>
  <c r="CD182"/>
  <c r="CE182" s="1"/>
  <c r="CD194"/>
  <c r="CE194" s="1"/>
  <c r="CD17"/>
  <c r="CE17" s="1"/>
  <c r="CD87"/>
  <c r="CE87" s="1"/>
  <c r="CD48"/>
  <c r="CE48" s="1"/>
  <c r="CD81"/>
  <c r="CE81" s="1"/>
  <c r="CD160"/>
  <c r="CE160" s="1"/>
  <c r="CD207"/>
  <c r="CE207" s="1"/>
  <c r="CD178"/>
  <c r="CE178" s="1"/>
  <c r="BZ67"/>
  <c r="BY67"/>
  <c r="BX67"/>
  <c r="CB67"/>
  <c r="CA67"/>
  <c r="CC67"/>
  <c r="CB92"/>
  <c r="BX92"/>
  <c r="BZ92"/>
  <c r="BY92"/>
  <c r="CA92"/>
  <c r="CC92"/>
  <c r="CC126"/>
  <c r="CA126"/>
  <c r="BX126"/>
  <c r="BY126"/>
  <c r="CA14"/>
  <c r="CA39"/>
  <c r="BZ16"/>
  <c r="BY23"/>
  <c r="BX23"/>
  <c r="CA22"/>
  <c r="BZ14"/>
  <c r="BZ22"/>
  <c r="BY35"/>
  <c r="BX20"/>
  <c r="CC39"/>
  <c r="CB20"/>
  <c r="CA20"/>
  <c r="BY9"/>
  <c r="BZ39"/>
  <c r="BX39"/>
  <c r="CC12"/>
  <c r="CC20"/>
  <c r="CC14"/>
  <c r="BX31"/>
  <c r="CC31"/>
  <c r="CA31"/>
  <c r="CB31"/>
  <c r="BZ31"/>
  <c r="BY31"/>
  <c r="CC84"/>
  <c r="BX84"/>
  <c r="CB84"/>
  <c r="CA84"/>
  <c r="BZ84"/>
  <c r="BY84"/>
  <c r="CA24"/>
  <c r="CB35"/>
  <c r="BZ20"/>
  <c r="BY12"/>
  <c r="BX16"/>
  <c r="CB9"/>
  <c r="BY33"/>
  <c r="BX35"/>
  <c r="CC23"/>
  <c r="BY39"/>
  <c r="CB16"/>
  <c r="CC9"/>
  <c r="CC109"/>
  <c r="CB109"/>
  <c r="CA109"/>
  <c r="BZ109"/>
  <c r="BY109"/>
  <c r="BX109"/>
  <c r="CA70"/>
  <c r="BZ70"/>
  <c r="BX70"/>
  <c r="CC70"/>
  <c r="CB70"/>
  <c r="BY70"/>
  <c r="BZ126"/>
  <c r="CA35"/>
  <c r="BY16"/>
  <c r="CB12"/>
  <c r="CB23"/>
  <c r="CA9"/>
  <c r="BZ35"/>
  <c r="BY14"/>
  <c r="BY22"/>
  <c r="CA33"/>
  <c r="BZ9"/>
  <c r="BX12"/>
  <c r="BX33"/>
  <c r="CC16"/>
  <c r="CA16"/>
  <c r="CC35"/>
  <c r="BZ23"/>
  <c r="CB15"/>
  <c r="BZ15"/>
  <c r="BY15"/>
  <c r="BX15"/>
  <c r="CC15"/>
  <c r="CA15"/>
  <c r="BX24"/>
  <c r="CC24"/>
  <c r="BZ24"/>
  <c r="BZ95"/>
  <c r="BY95"/>
  <c r="BX95"/>
  <c r="CC95"/>
  <c r="CB95"/>
  <c r="CA95"/>
  <c r="CB93"/>
  <c r="BZ93"/>
  <c r="BY93"/>
  <c r="BX93"/>
  <c r="CC93"/>
  <c r="CA93"/>
  <c r="CB14"/>
  <c r="CB22"/>
  <c r="CA23"/>
  <c r="BZ12"/>
  <c r="BZ33"/>
  <c r="CB24"/>
  <c r="BX22"/>
  <c r="CB39"/>
  <c r="CD102"/>
  <c r="CD132"/>
  <c r="CE132" s="1"/>
  <c r="CD40"/>
  <c r="CE40" s="1"/>
  <c r="CD200"/>
  <c r="CE200" s="1"/>
  <c r="CD197"/>
  <c r="CD142"/>
  <c r="CE142" s="1"/>
  <c r="CD76"/>
  <c r="CE76" s="1"/>
  <c r="CD107"/>
  <c r="CE107" s="1"/>
  <c r="CD56"/>
  <c r="CD72"/>
  <c r="CE72" s="1"/>
  <c r="CD114"/>
  <c r="CE114" s="1"/>
  <c r="CD53"/>
  <c r="CD264"/>
  <c r="CE264" s="1"/>
  <c r="CD170"/>
  <c r="CD83"/>
  <c r="CD47"/>
  <c r="CE47" s="1"/>
  <c r="CD196"/>
  <c r="CE196" s="1"/>
  <c r="CD195"/>
  <c r="CE195" s="1"/>
  <c r="CD44"/>
  <c r="CD59"/>
  <c r="CE59" s="1"/>
  <c r="CD201"/>
  <c r="CD49"/>
  <c r="CD174" l="1"/>
  <c r="CE174" s="1"/>
  <c r="CD109"/>
  <c r="CE109" s="1"/>
  <c r="CD213"/>
  <c r="CE213" s="1"/>
  <c r="CD189"/>
  <c r="CE189" s="1"/>
  <c r="CD70"/>
  <c r="CE70" s="1"/>
  <c r="CD95"/>
  <c r="CE95" s="1"/>
  <c r="CD84"/>
  <c r="CE84" s="1"/>
  <c r="CD93"/>
  <c r="CE93" s="1"/>
  <c r="CD126"/>
  <c r="CE126" s="1"/>
  <c r="CD198"/>
  <c r="CE198" s="1"/>
  <c r="CD31"/>
  <c r="CE31" s="1"/>
  <c r="CD45"/>
  <c r="CE45" s="1"/>
  <c r="CD224"/>
  <c r="CE224" s="1"/>
  <c r="CD108"/>
  <c r="CE108" s="1"/>
  <c r="CD229"/>
  <c r="CE229" s="1"/>
  <c r="CD262"/>
  <c r="CE262" s="1"/>
  <c r="CD156"/>
  <c r="CE156" s="1"/>
  <c r="CD250"/>
  <c r="CE250" s="1"/>
  <c r="CD267"/>
  <c r="CE267" s="1"/>
  <c r="CD164"/>
  <c r="CE164" s="1"/>
  <c r="CD91"/>
  <c r="CE91" s="1"/>
  <c r="CD78"/>
  <c r="CE78" s="1"/>
  <c r="CD203"/>
  <c r="CE203" s="1"/>
  <c r="CD238"/>
  <c r="CE238" s="1"/>
  <c r="CD265"/>
  <c r="CE265" s="1"/>
  <c r="CD266"/>
  <c r="CE266" s="1"/>
  <c r="CD227"/>
  <c r="CE227" s="1"/>
  <c r="CD23"/>
  <c r="CE23" s="1"/>
  <c r="CD16"/>
  <c r="CE16" s="1"/>
  <c r="CD63"/>
  <c r="CE63" s="1"/>
  <c r="CD209"/>
  <c r="CE209" s="1"/>
  <c r="CD154"/>
  <c r="CE154" s="1"/>
  <c r="CD172"/>
  <c r="CE172" s="1"/>
  <c r="CD66"/>
  <c r="CE66" s="1"/>
  <c r="CD212"/>
  <c r="CE212" s="1"/>
  <c r="CD118"/>
  <c r="CE118" s="1"/>
  <c r="CD10"/>
  <c r="CE10" s="1"/>
  <c r="CD38"/>
  <c r="CE38" s="1"/>
  <c r="CD259"/>
  <c r="CE259" s="1"/>
  <c r="CD101"/>
  <c r="CE101" s="1"/>
  <c r="CD143"/>
  <c r="CE143" s="1"/>
  <c r="CD161"/>
  <c r="CE161" s="1"/>
  <c r="CD113"/>
  <c r="CE113" s="1"/>
  <c r="CD268"/>
  <c r="CE268" s="1"/>
  <c r="CD167"/>
  <c r="CE167" s="1"/>
  <c r="CD239"/>
  <c r="CE239" s="1"/>
  <c r="CD35"/>
  <c r="CE35" s="1"/>
  <c r="CD20"/>
  <c r="CE20" s="1"/>
  <c r="CD96"/>
  <c r="CE96" s="1"/>
  <c r="CD185"/>
  <c r="CE185" s="1"/>
  <c r="CD37"/>
  <c r="CE37" s="1"/>
  <c r="CD135"/>
  <c r="CE135" s="1"/>
  <c r="CD248"/>
  <c r="CE248" s="1"/>
  <c r="CD79"/>
  <c r="CE79" s="1"/>
  <c r="CD257"/>
  <c r="CE257" s="1"/>
  <c r="CD25"/>
  <c r="CE25" s="1"/>
  <c r="CD19"/>
  <c r="CE19" s="1"/>
  <c r="CD92"/>
  <c r="CE92" s="1"/>
  <c r="CD82"/>
  <c r="CE82" s="1"/>
  <c r="CD18"/>
  <c r="CE18" s="1"/>
  <c r="CD27"/>
  <c r="CE27" s="1"/>
  <c r="CD26"/>
  <c r="CE26" s="1"/>
  <c r="CD165"/>
  <c r="CE165" s="1"/>
  <c r="CD100"/>
  <c r="CE100" s="1"/>
  <c r="CD41"/>
  <c r="CE41" s="1"/>
  <c r="CD74"/>
  <c r="CE74" s="1"/>
  <c r="CD133"/>
  <c r="CE133" s="1"/>
  <c r="CD214"/>
  <c r="CE214" s="1"/>
  <c r="CD175"/>
  <c r="CE175" s="1"/>
  <c r="CD155"/>
  <c r="CE155" s="1"/>
  <c r="CD171"/>
  <c r="CE171" s="1"/>
  <c r="CD149"/>
  <c r="CE149" s="1"/>
  <c r="CD205"/>
  <c r="CE205" s="1"/>
  <c r="CD111"/>
  <c r="CE111" s="1"/>
  <c r="CD263"/>
  <c r="CE263" s="1"/>
  <c r="CD80"/>
  <c r="CE80" s="1"/>
  <c r="CD204"/>
  <c r="CE204" s="1"/>
  <c r="CD120"/>
  <c r="CE120" s="1"/>
  <c r="CD98"/>
  <c r="CE98" s="1"/>
  <c r="CD62"/>
  <c r="CE62" s="1"/>
  <c r="CD177"/>
  <c r="CE177" s="1"/>
  <c r="CD153"/>
  <c r="CE153" s="1"/>
  <c r="CD39"/>
  <c r="CE39" s="1"/>
  <c r="CD105"/>
  <c r="CE105" s="1"/>
  <c r="CD253"/>
  <c r="CE253" s="1"/>
  <c r="CD122"/>
  <c r="CE122" s="1"/>
  <c r="CD46"/>
  <c r="CE46" s="1"/>
  <c r="CD240"/>
  <c r="CE240" s="1"/>
  <c r="CD33"/>
  <c r="CE33" s="1"/>
  <c r="CD67"/>
  <c r="CE67" s="1"/>
  <c r="CD210"/>
  <c r="CE210" s="1"/>
  <c r="CD176"/>
  <c r="CE176" s="1"/>
  <c r="CD71"/>
  <c r="CE71" s="1"/>
  <c r="CD15"/>
  <c r="CE15" s="1"/>
  <c r="CD24"/>
  <c r="CE24" s="1"/>
  <c r="CD148"/>
  <c r="CE148" s="1"/>
  <c r="CD125"/>
  <c r="CE125" s="1"/>
  <c r="CD60"/>
  <c r="CE60" s="1"/>
  <c r="CD152"/>
  <c r="CE152" s="1"/>
  <c r="CD43"/>
  <c r="CE43" s="1"/>
  <c r="CD69"/>
  <c r="CE69" s="1"/>
  <c r="CD184"/>
  <c r="CE184" s="1"/>
  <c r="CD42"/>
  <c r="CE42" s="1"/>
  <c r="CD206"/>
  <c r="CE206" s="1"/>
  <c r="CD52"/>
  <c r="CE52" s="1"/>
  <c r="CD97"/>
  <c r="CE97" s="1"/>
  <c r="CD55"/>
  <c r="CE55" s="1"/>
  <c r="CD51"/>
  <c r="CE51" s="1"/>
  <c r="CD173"/>
  <c r="CE173" s="1"/>
  <c r="CD11"/>
  <c r="CE11" s="1"/>
  <c r="CD254"/>
  <c r="CE254" s="1"/>
  <c r="CD138"/>
  <c r="CE138" s="1"/>
  <c r="CD90"/>
  <c r="CE90" s="1"/>
  <c r="CD57"/>
  <c r="CE57" s="1"/>
  <c r="CD34"/>
  <c r="CE34" s="1"/>
  <c r="CD145"/>
  <c r="CE145" s="1"/>
  <c r="CD94"/>
  <c r="CE94" s="1"/>
  <c r="CD99"/>
  <c r="CE99" s="1"/>
  <c r="CD28"/>
  <c r="CE28" s="1"/>
  <c r="CD73"/>
  <c r="CE73" s="1"/>
  <c r="CD32"/>
  <c r="CE32" s="1"/>
  <c r="CD104"/>
  <c r="CE104" s="1"/>
  <c r="CD22"/>
  <c r="CE22" s="1"/>
  <c r="CD13"/>
  <c r="CE13" s="1"/>
  <c r="CD202"/>
  <c r="CE202" s="1"/>
  <c r="CD117"/>
  <c r="CE117" s="1"/>
  <c r="CD64"/>
  <c r="CE64" s="1"/>
  <c r="CD12"/>
  <c r="CE12" s="1"/>
  <c r="CD151"/>
  <c r="CE151" s="1"/>
  <c r="CD249"/>
  <c r="CE249" s="1"/>
  <c r="CD183"/>
  <c r="CE183" s="1"/>
  <c r="CD162"/>
  <c r="CE162" s="1"/>
  <c r="CD58"/>
  <c r="CE58" s="1"/>
  <c r="CD29"/>
  <c r="CE29" s="1"/>
  <c r="CD188"/>
  <c r="CE188" s="1"/>
  <c r="CD119"/>
  <c r="CE119" s="1"/>
  <c r="CD14"/>
  <c r="CE14" s="1"/>
  <c r="CD9"/>
  <c r="CE9" s="1"/>
  <c r="CD30"/>
  <c r="CE30" s="1"/>
  <c r="CE102"/>
  <c r="CE49"/>
  <c r="CE56"/>
  <c r="CE53"/>
  <c r="CE201"/>
  <c r="CE197"/>
  <c r="CE44"/>
  <c r="CE83"/>
  <c r="CE170"/>
  <c r="AG57" i="2" l="1"/>
  <c r="BQ57" s="1"/>
  <c r="AG56"/>
  <c r="BQ56" s="1"/>
  <c r="AC285"/>
  <c r="BY285" s="1"/>
  <c r="AC279"/>
  <c r="BQ279" s="1"/>
  <c r="AA284"/>
  <c r="BY284" s="1"/>
  <c r="AA278"/>
  <c r="BY278" s="1"/>
  <c r="AE252"/>
  <c r="BZ252" s="1"/>
  <c r="AE250"/>
  <c r="BQ250" s="1"/>
  <c r="AE248"/>
  <c r="BY248" s="1"/>
  <c r="AA216"/>
  <c r="BY216" s="1"/>
  <c r="AE214"/>
  <c r="BQ214" s="1"/>
  <c r="AE209"/>
  <c r="BV209" s="1"/>
  <c r="AA200"/>
  <c r="BQ200" s="1"/>
  <c r="AC193"/>
  <c r="BQ193" s="1"/>
  <c r="AC186"/>
  <c r="BQ186" s="1"/>
  <c r="AE197"/>
  <c r="BX197" s="1"/>
  <c r="AG182"/>
  <c r="BZ182" s="1"/>
  <c r="AG179"/>
  <c r="BW179" s="1"/>
  <c r="AG175"/>
  <c r="BY175" s="1"/>
  <c r="AG169"/>
  <c r="BZ169" s="1"/>
  <c r="AE167"/>
  <c r="BX167" s="1"/>
  <c r="AE157"/>
  <c r="BQ157" s="1"/>
  <c r="AE156"/>
  <c r="BQ156" s="1"/>
  <c r="AA120"/>
  <c r="BW120" s="1"/>
  <c r="AA132"/>
  <c r="AG135"/>
  <c r="AE136"/>
  <c r="BQ136" s="1"/>
  <c r="AE135"/>
  <c r="AC132"/>
  <c r="BQ132" s="1"/>
  <c r="AE127"/>
  <c r="BQ127" s="1"/>
  <c r="AC128"/>
  <c r="BQ128" s="1"/>
  <c r="AG110"/>
  <c r="BZ110" s="1"/>
  <c r="AE104"/>
  <c r="BQ104" s="1"/>
  <c r="AE103"/>
  <c r="BQ103" s="1"/>
  <c r="AG99"/>
  <c r="BQ99" s="1"/>
  <c r="AE88"/>
  <c r="AG90"/>
  <c r="BZ90" s="1"/>
  <c r="AG88"/>
  <c r="AG79"/>
  <c r="BQ79" s="1"/>
  <c r="AG80"/>
  <c r="BQ80" s="1"/>
  <c r="AG78"/>
  <c r="BQ78" s="1"/>
  <c r="AE72"/>
  <c r="AE73"/>
  <c r="BQ73" s="1"/>
  <c r="AE74"/>
  <c r="BQ74" s="1"/>
  <c r="AE75"/>
  <c r="BQ75" s="1"/>
  <c r="AE71"/>
  <c r="BQ71" s="1"/>
  <c r="AE58"/>
  <c r="BQ58" s="1"/>
  <c r="AE57"/>
  <c r="AG64"/>
  <c r="BQ64" s="1"/>
  <c r="AG65"/>
  <c r="BY65" s="1"/>
  <c r="AG66"/>
  <c r="BQ66" s="1"/>
  <c r="AG67"/>
  <c r="BQ67" s="1"/>
  <c r="AG68"/>
  <c r="BQ68" s="1"/>
  <c r="AG72"/>
  <c r="AG63"/>
  <c r="BQ63" s="1"/>
  <c r="AG59"/>
  <c r="BQ59" s="1"/>
  <c r="AE51"/>
  <c r="BQ51" s="1"/>
  <c r="AG49"/>
  <c r="AG50"/>
  <c r="BQ50" s="1"/>
  <c r="AG52"/>
  <c r="BQ52" s="1"/>
  <c r="AG53"/>
  <c r="BQ53" s="1"/>
  <c r="AG47"/>
  <c r="BQ47" s="1"/>
  <c r="AE41"/>
  <c r="BQ41" s="1"/>
  <c r="AG31"/>
  <c r="BQ31" s="1"/>
  <c r="AG33"/>
  <c r="BQ33" s="1"/>
  <c r="AG34"/>
  <c r="AG35"/>
  <c r="AG36"/>
  <c r="BQ36" s="1"/>
  <c r="AG39"/>
  <c r="BQ39" s="1"/>
  <c r="AG42"/>
  <c r="BQ42" s="1"/>
  <c r="AG43"/>
  <c r="BQ43" s="1"/>
  <c r="AG44"/>
  <c r="BQ44" s="1"/>
  <c r="AG29"/>
  <c r="BQ29" s="1"/>
  <c r="AE21"/>
  <c r="AG11"/>
  <c r="BQ11" s="1"/>
  <c r="AG13"/>
  <c r="BQ13" s="1"/>
  <c r="AG14"/>
  <c r="BQ14" s="1"/>
  <c r="AG15"/>
  <c r="BQ15" s="1"/>
  <c r="AG16"/>
  <c r="BQ16" s="1"/>
  <c r="AG17"/>
  <c r="AG18"/>
  <c r="BQ18" s="1"/>
  <c r="AG19"/>
  <c r="BQ19" s="1"/>
  <c r="AG20"/>
  <c r="BQ20" s="1"/>
  <c r="AG21"/>
  <c r="BQ21" s="1"/>
  <c r="AG22"/>
  <c r="BQ22" s="1"/>
  <c r="AG25"/>
  <c r="BQ25" s="1"/>
  <c r="AG26"/>
  <c r="BQ26" s="1"/>
  <c r="AG9"/>
  <c r="BQ259"/>
  <c r="BQ205"/>
  <c r="BQ183"/>
  <c r="BQ203"/>
  <c r="BQ189"/>
  <c r="BQ147"/>
  <c r="BQ190"/>
  <c r="BQ87"/>
  <c r="BQ92"/>
  <c r="BQ94"/>
  <c r="BQ85"/>
  <c r="BQ96"/>
  <c r="BQ8"/>
  <c r="BQ247"/>
  <c r="BQ217"/>
  <c r="BQ174"/>
  <c r="BQ166"/>
  <c r="BQ163"/>
  <c r="BQ162"/>
  <c r="BQ131"/>
  <c r="BQ119"/>
  <c r="BQ139"/>
  <c r="BQ117"/>
  <c r="BQ115"/>
  <c r="BQ91"/>
  <c r="BQ38"/>
  <c r="BQ37"/>
  <c r="BQ23"/>
  <c r="BQ17"/>
  <c r="BQ12"/>
  <c r="BY7"/>
  <c r="BQ140"/>
  <c r="BZ145"/>
  <c r="BZ142"/>
  <c r="BY187"/>
  <c r="BY229"/>
  <c r="BY262"/>
  <c r="BX207"/>
  <c r="BQ30"/>
  <c r="BQ32"/>
  <c r="BQ40"/>
  <c r="BQ60"/>
  <c r="BQ181"/>
  <c r="BX161"/>
  <c r="BY188"/>
  <c r="BQ172"/>
  <c r="BY201"/>
  <c r="BW231"/>
  <c r="BZ232"/>
  <c r="BU233"/>
  <c r="BW236"/>
  <c r="BQ27"/>
  <c r="BQ34"/>
  <c r="BQ35"/>
  <c r="BX45"/>
  <c r="BV54"/>
  <c r="BQ69"/>
  <c r="BQ114"/>
  <c r="BQ112"/>
  <c r="BU124"/>
  <c r="BZ164"/>
  <c r="BY143"/>
  <c r="BZ146"/>
  <c r="BZ154"/>
  <c r="BU159"/>
  <c r="BZ234"/>
  <c r="BU236"/>
  <c r="BQ255"/>
  <c r="BQ235"/>
  <c r="BQ269"/>
  <c r="BQ204"/>
  <c r="BQ153"/>
  <c r="BQ134"/>
  <c r="BQ77"/>
  <c r="BQ6"/>
  <c r="BX97"/>
  <c r="BQ101"/>
  <c r="BQ83"/>
  <c r="BQ108"/>
  <c r="BZ144"/>
  <c r="BZ149"/>
  <c r="BX189"/>
  <c r="BQ150"/>
  <c r="BU129"/>
  <c r="BQ138"/>
  <c r="BQ219"/>
  <c r="BQ222"/>
  <c r="BQ9"/>
  <c r="BY242"/>
  <c r="BZ275"/>
  <c r="BY180"/>
  <c r="BQ173"/>
  <c r="BZ180"/>
  <c r="BV242"/>
  <c r="BV276"/>
  <c r="BU244"/>
  <c r="BW183"/>
  <c r="BX126"/>
  <c r="BY113"/>
  <c r="BQ194"/>
  <c r="BQ93"/>
  <c r="BQ89"/>
  <c r="BQ82"/>
  <c r="BQ100"/>
  <c r="BQ49"/>
  <c r="BQ76"/>
  <c r="BQ10"/>
  <c r="BY117"/>
  <c r="BY96"/>
  <c r="BQ48"/>
  <c r="BU163"/>
  <c r="BQ133"/>
  <c r="BQ218"/>
  <c r="BQ206"/>
  <c r="BQ195"/>
  <c r="BQ137"/>
  <c r="BQ170"/>
  <c r="BQ192"/>
  <c r="BQ55"/>
  <c r="BY226"/>
  <c r="BV282"/>
  <c r="BU283"/>
  <c r="BZ286"/>
  <c r="BX287"/>
  <c r="BW228"/>
  <c r="BQ230"/>
  <c r="BY265"/>
  <c r="BY267"/>
  <c r="BX184"/>
  <c r="BQ176"/>
  <c r="BZ155"/>
  <c r="BQ158"/>
  <c r="BW70"/>
  <c r="BY223"/>
  <c r="BQ213"/>
  <c r="BZ150"/>
  <c r="BX191"/>
  <c r="BQ160"/>
  <c r="BZ165"/>
  <c r="BQ123"/>
  <c r="BV125"/>
  <c r="BQ130"/>
  <c r="BV118"/>
  <c r="BZ148"/>
  <c r="BZ204"/>
  <c r="BY98"/>
  <c r="BW203"/>
  <c r="BY151"/>
  <c r="BZ116"/>
  <c r="BQ141"/>
  <c r="BW94"/>
  <c r="BZ61"/>
  <c r="BQ81"/>
  <c r="BQ62"/>
  <c r="BZ76"/>
  <c r="BQ24"/>
  <c r="BZ158"/>
  <c r="BY158"/>
  <c r="BX158"/>
  <c r="BW158"/>
  <c r="BW286"/>
  <c r="BU230"/>
  <c r="BQ227"/>
  <c r="BQ202"/>
  <c r="BY264"/>
  <c r="BW263"/>
  <c r="BQ277"/>
  <c r="BQ215"/>
  <c r="BQ272"/>
  <c r="BX212"/>
  <c r="BX111"/>
  <c r="BQ251"/>
  <c r="BQ249"/>
  <c r="BZ194"/>
  <c r="BZ115"/>
  <c r="BZ119"/>
  <c r="BZ84"/>
  <c r="BZ166"/>
  <c r="BZ95"/>
  <c r="BZ105"/>
  <c r="BZ106"/>
  <c r="BZ249"/>
  <c r="BZ121"/>
  <c r="BZ122"/>
  <c r="BZ147"/>
  <c r="BZ152"/>
  <c r="BZ251"/>
  <c r="BZ195"/>
  <c r="BZ206"/>
  <c r="BZ205"/>
  <c r="BZ185"/>
  <c r="BZ269"/>
  <c r="BZ198"/>
  <c r="BZ199"/>
  <c r="BZ227"/>
  <c r="BZ247"/>
  <c r="BZ208"/>
  <c r="BZ255"/>
  <c r="BZ173"/>
  <c r="BZ210"/>
  <c r="BZ211"/>
  <c r="BZ220"/>
  <c r="BZ221"/>
  <c r="BZ224"/>
  <c r="BZ225"/>
  <c r="BZ237"/>
  <c r="BZ240"/>
  <c r="BZ241"/>
  <c r="BZ243"/>
  <c r="BZ245"/>
  <c r="BZ246"/>
  <c r="BZ253"/>
  <c r="BZ254"/>
  <c r="BZ256"/>
  <c r="BZ257"/>
  <c r="BZ258"/>
  <c r="BZ260"/>
  <c r="BZ261"/>
  <c r="BZ215"/>
  <c r="BZ235"/>
  <c r="BZ266"/>
  <c r="BZ271"/>
  <c r="BZ273"/>
  <c r="BZ274"/>
  <c r="BZ280"/>
  <c r="BZ281"/>
  <c r="BY194"/>
  <c r="BY115"/>
  <c r="BY119"/>
  <c r="BY190"/>
  <c r="BY84"/>
  <c r="BY166"/>
  <c r="BY95"/>
  <c r="BY105"/>
  <c r="BY106"/>
  <c r="BY249"/>
  <c r="BY121"/>
  <c r="BY122"/>
  <c r="BY147"/>
  <c r="BY152"/>
  <c r="BY251"/>
  <c r="BY195"/>
  <c r="BY206"/>
  <c r="BY205"/>
  <c r="BY185"/>
  <c r="BY269"/>
  <c r="BY198"/>
  <c r="BY199"/>
  <c r="BY227"/>
  <c r="BY247"/>
  <c r="BY208"/>
  <c r="BY255"/>
  <c r="BY173"/>
  <c r="BY210"/>
  <c r="BY211"/>
  <c r="BY220"/>
  <c r="BY221"/>
  <c r="BY224"/>
  <c r="BY225"/>
  <c r="BY237"/>
  <c r="BY240"/>
  <c r="BY241"/>
  <c r="BY243"/>
  <c r="BY245"/>
  <c r="BY246"/>
  <c r="BY253"/>
  <c r="BY254"/>
  <c r="BY256"/>
  <c r="BY257"/>
  <c r="BY258"/>
  <c r="BY260"/>
  <c r="BY261"/>
  <c r="BY215"/>
  <c r="BY235"/>
  <c r="BY266"/>
  <c r="BY271"/>
  <c r="BY273"/>
  <c r="BY274"/>
  <c r="BY280"/>
  <c r="BY281"/>
  <c r="BY259"/>
  <c r="BX194"/>
  <c r="BX115"/>
  <c r="BX119"/>
  <c r="BX190"/>
  <c r="BX84"/>
  <c r="BX166"/>
  <c r="BX95"/>
  <c r="BX105"/>
  <c r="BX106"/>
  <c r="BX249"/>
  <c r="BX121"/>
  <c r="BX122"/>
  <c r="BX147"/>
  <c r="BX153"/>
  <c r="BX152"/>
  <c r="BX251"/>
  <c r="BX195"/>
  <c r="BX206"/>
  <c r="BX205"/>
  <c r="BX185"/>
  <c r="BX269"/>
  <c r="BX198"/>
  <c r="BX199"/>
  <c r="BX227"/>
  <c r="BX247"/>
  <c r="BX208"/>
  <c r="BX255"/>
  <c r="BX173"/>
  <c r="BX210"/>
  <c r="BX211"/>
  <c r="BX220"/>
  <c r="BX221"/>
  <c r="BX224"/>
  <c r="BX225"/>
  <c r="BX237"/>
  <c r="BX240"/>
  <c r="BX241"/>
  <c r="BX243"/>
  <c r="BX245"/>
  <c r="BX246"/>
  <c r="BX253"/>
  <c r="BX254"/>
  <c r="BX256"/>
  <c r="BX257"/>
  <c r="BX258"/>
  <c r="BX260"/>
  <c r="BX261"/>
  <c r="BX215"/>
  <c r="BX235"/>
  <c r="BX266"/>
  <c r="BX271"/>
  <c r="BX273"/>
  <c r="BX274"/>
  <c r="BX280"/>
  <c r="BX281"/>
  <c r="BW194"/>
  <c r="BW115"/>
  <c r="BW119"/>
  <c r="BW190"/>
  <c r="BW84"/>
  <c r="BW166"/>
  <c r="BW95"/>
  <c r="BW105"/>
  <c r="BW106"/>
  <c r="BW249"/>
  <c r="BW121"/>
  <c r="BW122"/>
  <c r="BW111"/>
  <c r="BW147"/>
  <c r="BW152"/>
  <c r="BW251"/>
  <c r="BW195"/>
  <c r="BW206"/>
  <c r="BW205"/>
  <c r="BW185"/>
  <c r="BW269"/>
  <c r="BW198"/>
  <c r="BW199"/>
  <c r="BW227"/>
  <c r="BW247"/>
  <c r="BW208"/>
  <c r="BW255"/>
  <c r="BW173"/>
  <c r="BW210"/>
  <c r="BW211"/>
  <c r="BW220"/>
  <c r="BW221"/>
  <c r="BW224"/>
  <c r="BW225"/>
  <c r="BW237"/>
  <c r="BW240"/>
  <c r="BW241"/>
  <c r="BW243"/>
  <c r="BW245"/>
  <c r="BW246"/>
  <c r="BW253"/>
  <c r="BW254"/>
  <c r="BW256"/>
  <c r="BW257"/>
  <c r="BW258"/>
  <c r="BW260"/>
  <c r="BW261"/>
  <c r="BW215"/>
  <c r="BW235"/>
  <c r="BW266"/>
  <c r="BW271"/>
  <c r="BW273"/>
  <c r="BW274"/>
  <c r="BW280"/>
  <c r="BW281"/>
  <c r="BW259"/>
  <c r="BV194"/>
  <c r="BV115"/>
  <c r="BV119"/>
  <c r="BV190"/>
  <c r="BV84"/>
  <c r="BV166"/>
  <c r="BV95"/>
  <c r="BV105"/>
  <c r="BV106"/>
  <c r="BV249"/>
  <c r="BV121"/>
  <c r="BV122"/>
  <c r="BV147"/>
  <c r="BV153"/>
  <c r="BV152"/>
  <c r="BV251"/>
  <c r="BV195"/>
  <c r="BV206"/>
  <c r="BV205"/>
  <c r="BV185"/>
  <c r="BV269"/>
  <c r="BV198"/>
  <c r="BV199"/>
  <c r="BV227"/>
  <c r="BV247"/>
  <c r="BV208"/>
  <c r="BV255"/>
  <c r="BV173"/>
  <c r="BV210"/>
  <c r="BV211"/>
  <c r="BV220"/>
  <c r="BV221"/>
  <c r="BV224"/>
  <c r="BV225"/>
  <c r="BV237"/>
  <c r="BV240"/>
  <c r="BV241"/>
  <c r="BV243"/>
  <c r="BV245"/>
  <c r="BV246"/>
  <c r="BV253"/>
  <c r="BV254"/>
  <c r="BV256"/>
  <c r="BV257"/>
  <c r="BV258"/>
  <c r="BV260"/>
  <c r="BV261"/>
  <c r="BV215"/>
  <c r="BV235"/>
  <c r="BV266"/>
  <c r="BV271"/>
  <c r="BV273"/>
  <c r="BV274"/>
  <c r="BV280"/>
  <c r="BV281"/>
  <c r="BU194"/>
  <c r="BU115"/>
  <c r="BU119"/>
  <c r="BU190"/>
  <c r="BU84"/>
  <c r="BU166"/>
  <c r="BU95"/>
  <c r="BU105"/>
  <c r="BU106"/>
  <c r="BU249"/>
  <c r="BU121"/>
  <c r="BU122"/>
  <c r="BU147"/>
  <c r="BU204"/>
  <c r="BU152"/>
  <c r="BU251"/>
  <c r="BU195"/>
  <c r="BU206"/>
  <c r="BU205"/>
  <c r="BU185"/>
  <c r="BU269"/>
  <c r="BU198"/>
  <c r="BU199"/>
  <c r="BU227"/>
  <c r="BU247"/>
  <c r="BU208"/>
  <c r="BU255"/>
  <c r="BU173"/>
  <c r="BU210"/>
  <c r="BU211"/>
  <c r="BU220"/>
  <c r="BU221"/>
  <c r="BU224"/>
  <c r="BU225"/>
  <c r="BU237"/>
  <c r="BU240"/>
  <c r="BU241"/>
  <c r="BU202"/>
  <c r="BU243"/>
  <c r="BU245"/>
  <c r="BU246"/>
  <c r="BU253"/>
  <c r="BU254"/>
  <c r="BU256"/>
  <c r="BU257"/>
  <c r="BU258"/>
  <c r="BU260"/>
  <c r="BU261"/>
  <c r="BU215"/>
  <c r="BU235"/>
  <c r="BU266"/>
  <c r="BU271"/>
  <c r="BU273"/>
  <c r="BU274"/>
  <c r="BU280"/>
  <c r="BU281"/>
  <c r="BU259"/>
  <c r="BQ270"/>
  <c r="BU162"/>
  <c r="BV37"/>
  <c r="BU91"/>
  <c r="BV137"/>
  <c r="BQ171"/>
  <c r="BV107"/>
  <c r="BQ109"/>
  <c r="BQ168"/>
  <c r="BQ177"/>
  <c r="BQ178"/>
  <c r="BY239"/>
  <c r="BV238"/>
  <c r="BZ218"/>
  <c r="BZ217"/>
  <c r="BQ152"/>
  <c r="BQ84"/>
  <c r="BQ105"/>
  <c r="BQ254"/>
  <c r="BQ224"/>
  <c r="BQ256"/>
  <c r="BQ258"/>
  <c r="BQ211"/>
  <c r="BQ266"/>
  <c r="BQ225"/>
  <c r="BQ246"/>
  <c r="BQ273"/>
  <c r="BQ240"/>
  <c r="BQ243"/>
  <c r="BQ274"/>
  <c r="BQ121"/>
  <c r="BQ198"/>
  <c r="BQ185"/>
  <c r="BQ210"/>
  <c r="BQ245"/>
  <c r="BQ122"/>
  <c r="BQ95"/>
  <c r="BQ271"/>
  <c r="BQ106"/>
  <c r="BQ220"/>
  <c r="BQ241"/>
  <c r="BQ281"/>
  <c r="BQ237"/>
  <c r="BQ280"/>
  <c r="BQ208"/>
  <c r="BQ257"/>
  <c r="BQ253"/>
  <c r="BQ221"/>
  <c r="BQ260"/>
  <c r="BQ261"/>
  <c r="BQ199"/>
  <c r="BQ238"/>
  <c r="BY252" l="1"/>
  <c r="BZ285"/>
  <c r="BU285"/>
  <c r="BU197"/>
  <c r="BU79"/>
  <c r="BY156"/>
  <c r="BX79"/>
  <c r="BZ79"/>
  <c r="BW197"/>
  <c r="BX209"/>
  <c r="BZ66"/>
  <c r="BU209"/>
  <c r="BW209"/>
  <c r="BQ197"/>
  <c r="BV197"/>
  <c r="BY197"/>
  <c r="BZ197"/>
  <c r="BX31"/>
  <c r="BZ209"/>
  <c r="BW80"/>
  <c r="BY279"/>
  <c r="BX193"/>
  <c r="BQ216"/>
  <c r="BZ59"/>
  <c r="BZ250"/>
  <c r="BY200"/>
  <c r="BU284"/>
  <c r="BU216"/>
  <c r="BZ284"/>
  <c r="BQ65"/>
  <c r="BW156"/>
  <c r="BU156"/>
  <c r="BV193"/>
  <c r="BV79"/>
  <c r="BW79"/>
  <c r="BY79"/>
  <c r="BZ58"/>
  <c r="BZ214"/>
  <c r="BX186"/>
  <c r="BY167"/>
  <c r="BU167"/>
  <c r="BQ167"/>
  <c r="BQ135"/>
  <c r="BX135"/>
  <c r="BX252"/>
  <c r="BZ157"/>
  <c r="BY127"/>
  <c r="BV252"/>
  <c r="BV157"/>
  <c r="BW157"/>
  <c r="BQ179"/>
  <c r="BQ252"/>
  <c r="BQ284"/>
  <c r="BQ182"/>
  <c r="BQ278"/>
  <c r="BQ110"/>
  <c r="BQ169"/>
  <c r="BQ248"/>
  <c r="BQ285"/>
  <c r="BQ175"/>
  <c r="BQ209"/>
  <c r="BX47"/>
  <c r="BU157"/>
  <c r="BV167"/>
  <c r="BW167"/>
  <c r="BY209"/>
  <c r="BZ167"/>
  <c r="BV53"/>
  <c r="BW252"/>
  <c r="BX157"/>
  <c r="BY157"/>
  <c r="BU252"/>
  <c r="BW169"/>
  <c r="BQ72"/>
  <c r="BQ88"/>
  <c r="BU169"/>
  <c r="BQ120"/>
  <c r="BY179"/>
  <c r="BQ90"/>
  <c r="BX179"/>
  <c r="BV169"/>
  <c r="BZ179"/>
  <c r="BV179"/>
  <c r="BY169"/>
  <c r="BY88"/>
  <c r="BW135"/>
  <c r="BU179"/>
  <c r="BX169"/>
  <c r="BX285"/>
  <c r="BW285"/>
  <c r="BV285"/>
  <c r="BX284"/>
  <c r="BW284"/>
  <c r="BV284"/>
  <c r="BV248"/>
  <c r="BX248"/>
  <c r="BZ248"/>
  <c r="BU248"/>
  <c r="BW248"/>
  <c r="BU135"/>
  <c r="BY135"/>
  <c r="BV135"/>
  <c r="BZ135"/>
  <c r="BU182"/>
  <c r="BU110"/>
  <c r="BV175"/>
  <c r="BW182"/>
  <c r="BW110"/>
  <c r="BX175"/>
  <c r="BY182"/>
  <c r="BY110"/>
  <c r="BZ175"/>
  <c r="BU214"/>
  <c r="BV214"/>
  <c r="BW214"/>
  <c r="BX214"/>
  <c r="BY214"/>
  <c r="BV278"/>
  <c r="BX278"/>
  <c r="BZ278"/>
  <c r="BV279"/>
  <c r="BX279"/>
  <c r="BZ279"/>
  <c r="BU175"/>
  <c r="BV182"/>
  <c r="BV110"/>
  <c r="BW175"/>
  <c r="BX182"/>
  <c r="BX110"/>
  <c r="BU250"/>
  <c r="BV250"/>
  <c r="BW250"/>
  <c r="BX250"/>
  <c r="BY250"/>
  <c r="BU278"/>
  <c r="BW278"/>
  <c r="BU279"/>
  <c r="BW279"/>
  <c r="BU196"/>
  <c r="BY233"/>
  <c r="BW233"/>
  <c r="BV90"/>
  <c r="BZ207"/>
  <c r="BZ120"/>
  <c r="BZ65"/>
  <c r="BU65"/>
  <c r="BW65"/>
  <c r="BV65"/>
  <c r="BX65"/>
  <c r="BQ201"/>
  <c r="BQ154"/>
  <c r="BQ262"/>
  <c r="BQ146"/>
  <c r="BV120"/>
  <c r="BX181"/>
  <c r="BY120"/>
  <c r="BW207"/>
  <c r="BQ229"/>
  <c r="BQ232"/>
  <c r="BU120"/>
  <c r="BW72"/>
  <c r="BX120"/>
  <c r="BZ72"/>
  <c r="BV232"/>
  <c r="BY207"/>
  <c r="BQ86"/>
  <c r="BQ159"/>
  <c r="BQ233"/>
  <c r="BQ207"/>
  <c r="BW181"/>
  <c r="BZ181"/>
  <c r="BU234"/>
  <c r="BX233"/>
  <c r="BZ233"/>
  <c r="BQ187"/>
  <c r="BQ234"/>
  <c r="BQ236"/>
  <c r="BQ231"/>
  <c r="BQ188"/>
  <c r="BV262"/>
  <c r="BX262"/>
  <c r="BX164"/>
  <c r="BX196"/>
  <c r="BQ161"/>
  <c r="BQ196"/>
  <c r="BQ143"/>
  <c r="BQ142"/>
  <c r="BQ7"/>
  <c r="BQ45"/>
  <c r="BQ145"/>
  <c r="BQ54"/>
  <c r="BQ124"/>
  <c r="BQ164"/>
  <c r="BY72"/>
  <c r="BU229"/>
  <c r="BY90"/>
  <c r="BU201"/>
  <c r="BV233"/>
  <c r="BU72"/>
  <c r="BV196"/>
  <c r="BW229"/>
  <c r="BW196"/>
  <c r="BX229"/>
  <c r="BX90"/>
  <c r="BZ229"/>
  <c r="BZ196"/>
  <c r="BU231"/>
  <c r="BV234"/>
  <c r="BX216"/>
  <c r="BX234"/>
  <c r="BZ216"/>
  <c r="BZ201"/>
  <c r="BY196"/>
  <c r="BU90"/>
  <c r="BV143"/>
  <c r="BY145"/>
  <c r="BU143"/>
  <c r="BV229"/>
  <c r="BW90"/>
  <c r="BX143"/>
  <c r="BV216"/>
  <c r="BV201"/>
  <c r="BW201"/>
  <c r="BX201"/>
  <c r="BZ231"/>
  <c r="BX72"/>
  <c r="BX232"/>
  <c r="BV72"/>
  <c r="BU207"/>
  <c r="BU200"/>
  <c r="BU154"/>
  <c r="BV236"/>
  <c r="BV231"/>
  <c r="BW216"/>
  <c r="BX236"/>
  <c r="BX231"/>
  <c r="BZ200"/>
  <c r="BU262"/>
  <c r="BU232"/>
  <c r="BV207"/>
  <c r="BV200"/>
  <c r="BV154"/>
  <c r="BW200"/>
  <c r="BX200"/>
  <c r="BX154"/>
  <c r="BX146"/>
  <c r="BX159"/>
  <c r="BY159"/>
  <c r="BV146"/>
  <c r="BZ159"/>
  <c r="BV159"/>
  <c r="BW159"/>
  <c r="BX242"/>
  <c r="BU140"/>
  <c r="BU146"/>
  <c r="BW146"/>
  <c r="BY146"/>
  <c r="BY234"/>
  <c r="BW140"/>
  <c r="BZ262"/>
  <c r="BW262"/>
  <c r="BW232"/>
  <c r="BW234"/>
  <c r="BY236"/>
  <c r="BY231"/>
  <c r="BY154"/>
  <c r="BZ236"/>
  <c r="BW154"/>
  <c r="BY232"/>
  <c r="BX8"/>
  <c r="BU144"/>
  <c r="BU164"/>
  <c r="BV164"/>
  <c r="BW189"/>
  <c r="BU189"/>
  <c r="BU88"/>
  <c r="BV88"/>
  <c r="BZ219"/>
  <c r="BU219"/>
  <c r="BV219"/>
  <c r="BX88"/>
  <c r="BY144"/>
  <c r="BY164"/>
  <c r="BZ143"/>
  <c r="BQ126"/>
  <c r="BQ113"/>
  <c r="BQ144"/>
  <c r="BV183"/>
  <c r="BY108"/>
  <c r="BZ103"/>
  <c r="BW219"/>
  <c r="BW143"/>
  <c r="BY219"/>
  <c r="BY189"/>
  <c r="BZ189"/>
  <c r="BU87"/>
  <c r="BV189"/>
  <c r="BW164"/>
  <c r="BW88"/>
  <c r="BX219"/>
  <c r="BZ88"/>
  <c r="BX275"/>
  <c r="BW222"/>
  <c r="BV222"/>
  <c r="BZ222"/>
  <c r="BU222"/>
  <c r="BY222"/>
  <c r="BQ129"/>
  <c r="BQ276"/>
  <c r="BQ180"/>
  <c r="BQ244"/>
  <c r="BQ242"/>
  <c r="BQ275"/>
  <c r="BX144"/>
  <c r="BU113"/>
  <c r="BV113"/>
  <c r="BU183"/>
  <c r="BV140"/>
  <c r="BX140"/>
  <c r="BU104"/>
  <c r="BW242"/>
  <c r="BZ242"/>
  <c r="BY183"/>
  <c r="BZ140"/>
  <c r="BW180"/>
  <c r="BX113"/>
  <c r="BY140"/>
  <c r="BZ183"/>
  <c r="BW113"/>
  <c r="BX183"/>
  <c r="BU180"/>
  <c r="BZ136"/>
  <c r="BU242"/>
  <c r="BV145"/>
  <c r="BU8"/>
  <c r="BY8"/>
  <c r="BZ8"/>
  <c r="BV8"/>
  <c r="BW8"/>
  <c r="BV180"/>
  <c r="BX180"/>
  <c r="BW276"/>
  <c r="BY276"/>
  <c r="BX188"/>
  <c r="BZ188"/>
  <c r="BU276"/>
  <c r="BV188"/>
  <c r="BX244"/>
  <c r="BZ244"/>
  <c r="BU188"/>
  <c r="BW244"/>
  <c r="BX276"/>
  <c r="BY244"/>
  <c r="BZ276"/>
  <c r="BX131"/>
  <c r="BV244"/>
  <c r="BW188"/>
  <c r="BV275"/>
  <c r="BX222"/>
  <c r="BY275"/>
  <c r="BU275"/>
  <c r="BW275"/>
  <c r="BZ113"/>
  <c r="BZ156"/>
  <c r="BQ149"/>
  <c r="BV156"/>
  <c r="BX156"/>
  <c r="BV149"/>
  <c r="BX172"/>
  <c r="BU149"/>
  <c r="BV172"/>
  <c r="BV230"/>
  <c r="BZ172"/>
  <c r="BU176"/>
  <c r="BW172"/>
  <c r="BY172"/>
  <c r="BZ28"/>
  <c r="BW96"/>
  <c r="BW117"/>
  <c r="BU96"/>
  <c r="BU117"/>
  <c r="BZ96"/>
  <c r="BZ117"/>
  <c r="BV96"/>
  <c r="BV117"/>
  <c r="BX96"/>
  <c r="BX117"/>
  <c r="BY78"/>
  <c r="BY163"/>
  <c r="BV163"/>
  <c r="BW163"/>
  <c r="BX163"/>
  <c r="BV144"/>
  <c r="BW144"/>
  <c r="BY149"/>
  <c r="BX149"/>
  <c r="BW149"/>
  <c r="BW133"/>
  <c r="BY204"/>
  <c r="BW204"/>
  <c r="BU123"/>
  <c r="BV204"/>
  <c r="BX204"/>
  <c r="BX98"/>
  <c r="BV141"/>
  <c r="BU193"/>
  <c r="BU181"/>
  <c r="BV259"/>
  <c r="BV66"/>
  <c r="BX259"/>
  <c r="BX66"/>
  <c r="BZ259"/>
  <c r="BU172"/>
  <c r="BV286"/>
  <c r="BV158"/>
  <c r="BW176"/>
  <c r="BX176"/>
  <c r="BY176"/>
  <c r="BZ176"/>
  <c r="BV130"/>
  <c r="BV181"/>
  <c r="BW66"/>
  <c r="BY193"/>
  <c r="BY181"/>
  <c r="BY66"/>
  <c r="BU286"/>
  <c r="BU158"/>
  <c r="CA158" s="1"/>
  <c r="CB158" s="1"/>
  <c r="BV176"/>
  <c r="BW230"/>
  <c r="BX230"/>
  <c r="BY230"/>
  <c r="BZ230"/>
  <c r="BQ28"/>
  <c r="BQ265"/>
  <c r="BQ286"/>
  <c r="BQ70"/>
  <c r="BQ184"/>
  <c r="BQ228"/>
  <c r="BQ287"/>
  <c r="BQ226"/>
  <c r="BQ97"/>
  <c r="BQ282"/>
  <c r="BQ223"/>
  <c r="BQ155"/>
  <c r="BQ267"/>
  <c r="BQ283"/>
  <c r="BW139"/>
  <c r="BZ62"/>
  <c r="BQ191"/>
  <c r="BQ125"/>
  <c r="BV21"/>
  <c r="BQ165"/>
  <c r="BZ104"/>
  <c r="BW76"/>
  <c r="BY104"/>
  <c r="BY133"/>
  <c r="BV69"/>
  <c r="BV98"/>
  <c r="BX21"/>
  <c r="BY126"/>
  <c r="BY100"/>
  <c r="BU155"/>
  <c r="BU98"/>
  <c r="BU131"/>
  <c r="BV265"/>
  <c r="BV97"/>
  <c r="BX228"/>
  <c r="BZ70"/>
  <c r="BQ118"/>
  <c r="BQ151"/>
  <c r="BQ148"/>
  <c r="BW27"/>
  <c r="BQ116"/>
  <c r="BU139"/>
  <c r="BU76"/>
  <c r="BW62"/>
  <c r="BX139"/>
  <c r="BX76"/>
  <c r="BY76"/>
  <c r="BV267"/>
  <c r="BV74"/>
  <c r="BQ98"/>
  <c r="BV128"/>
  <c r="BV82"/>
  <c r="BU127"/>
  <c r="BU62"/>
  <c r="BV139"/>
  <c r="BV76"/>
  <c r="BW127"/>
  <c r="BX62"/>
  <c r="BZ127"/>
  <c r="BZ139"/>
  <c r="BY228"/>
  <c r="BZ267"/>
  <c r="BU191"/>
  <c r="BV62"/>
  <c r="BY139"/>
  <c r="BY62"/>
  <c r="BU228"/>
  <c r="BU142"/>
  <c r="BZ31"/>
  <c r="BQ102"/>
  <c r="BQ46"/>
  <c r="BQ111"/>
  <c r="BU32"/>
  <c r="BV104"/>
  <c r="BV100"/>
  <c r="BW98"/>
  <c r="BW131"/>
  <c r="BX127"/>
  <c r="BX104"/>
  <c r="BX100"/>
  <c r="BY191"/>
  <c r="BZ98"/>
  <c r="BZ131"/>
  <c r="BY56"/>
  <c r="BV228"/>
  <c r="BV155"/>
  <c r="BW267"/>
  <c r="BW78"/>
  <c r="BV127"/>
  <c r="BW104"/>
  <c r="BW100"/>
  <c r="BY131"/>
  <c r="BU267"/>
  <c r="BU78"/>
  <c r="BV283"/>
  <c r="BX267"/>
  <c r="BX78"/>
  <c r="BZ228"/>
  <c r="BU100"/>
  <c r="BV191"/>
  <c r="BV131"/>
  <c r="BZ100"/>
  <c r="BV29"/>
  <c r="BV78"/>
  <c r="BZ21"/>
  <c r="BY32"/>
  <c r="BQ61"/>
  <c r="BU80"/>
  <c r="BV80"/>
  <c r="BV70"/>
  <c r="BW265"/>
  <c r="BZ77"/>
  <c r="BZ32"/>
  <c r="BW97"/>
  <c r="BY97"/>
  <c r="BU133"/>
  <c r="BX80"/>
  <c r="BZ265"/>
  <c r="BZ80"/>
  <c r="BV86"/>
  <c r="BU66"/>
  <c r="BU21"/>
  <c r="BV126"/>
  <c r="BV151"/>
  <c r="BV32"/>
  <c r="BW32"/>
  <c r="BY203"/>
  <c r="BU265"/>
  <c r="BU97"/>
  <c r="BX265"/>
  <c r="BY282"/>
  <c r="BY80"/>
  <c r="BZ97"/>
  <c r="BU151"/>
  <c r="BW150"/>
  <c r="BW151"/>
  <c r="BX151"/>
  <c r="BX32"/>
  <c r="BZ133"/>
  <c r="BX102"/>
  <c r="BV20"/>
  <c r="BX11"/>
  <c r="BU150"/>
  <c r="BU94"/>
  <c r="BV94"/>
  <c r="BW161"/>
  <c r="BX226"/>
  <c r="BU203"/>
  <c r="BU102"/>
  <c r="BV150"/>
  <c r="BW108"/>
  <c r="BY31"/>
  <c r="BU184"/>
  <c r="BU108"/>
  <c r="BX203"/>
  <c r="BX94"/>
  <c r="BZ108"/>
  <c r="BX85"/>
  <c r="BU85"/>
  <c r="BU61"/>
  <c r="BV142"/>
  <c r="BV61"/>
  <c r="BW142"/>
  <c r="BW31"/>
  <c r="BX61"/>
  <c r="BY94"/>
  <c r="BZ203"/>
  <c r="BZ94"/>
  <c r="BZ27"/>
  <c r="BX13"/>
  <c r="BU287"/>
  <c r="BV287"/>
  <c r="BW287"/>
  <c r="BY161"/>
  <c r="BZ161"/>
  <c r="BU27"/>
  <c r="BV102"/>
  <c r="BV111"/>
  <c r="BV108"/>
  <c r="BV27"/>
  <c r="BX150"/>
  <c r="BX142"/>
  <c r="BX27"/>
  <c r="BY150"/>
  <c r="BY142"/>
  <c r="BY61"/>
  <c r="BU226"/>
  <c r="BY287"/>
  <c r="BZ287"/>
  <c r="BZ184"/>
  <c r="BU111"/>
  <c r="BU31"/>
  <c r="BV203"/>
  <c r="BV31"/>
  <c r="BW61"/>
  <c r="BX108"/>
  <c r="BY27"/>
  <c r="BU161"/>
  <c r="BV161"/>
  <c r="BV28"/>
  <c r="BZ226"/>
  <c r="BW226"/>
  <c r="BV226"/>
  <c r="BU282"/>
  <c r="BW282"/>
  <c r="BX282"/>
  <c r="BZ282"/>
  <c r="BW283"/>
  <c r="BX283"/>
  <c r="BY283"/>
  <c r="BZ283"/>
  <c r="BX286"/>
  <c r="BY286"/>
  <c r="BV133"/>
  <c r="BX133"/>
  <c r="BV184"/>
  <c r="BW184"/>
  <c r="BY184"/>
  <c r="BZ78"/>
  <c r="BU28"/>
  <c r="BW155"/>
  <c r="BX155"/>
  <c r="BY155"/>
  <c r="BW28"/>
  <c r="BX28"/>
  <c r="BY28"/>
  <c r="BU70"/>
  <c r="BY70"/>
  <c r="BX70"/>
  <c r="BW223"/>
  <c r="BZ223"/>
  <c r="BV223"/>
  <c r="BU223"/>
  <c r="BX223"/>
  <c r="BZ151"/>
  <c r="BW99"/>
  <c r="BZ102"/>
  <c r="BZ190"/>
  <c r="CA190" s="1"/>
  <c r="CB190" s="1"/>
  <c r="BZ89"/>
  <c r="BW64"/>
  <c r="BX64"/>
  <c r="BV64"/>
  <c r="BV101"/>
  <c r="BZ202"/>
  <c r="BV35"/>
  <c r="CA251"/>
  <c r="CB251" s="1"/>
  <c r="BU64"/>
  <c r="BW101"/>
  <c r="BY101"/>
  <c r="BU63"/>
  <c r="BU101"/>
  <c r="BV202"/>
  <c r="BW202"/>
  <c r="BV9"/>
  <c r="BV43"/>
  <c r="BW191"/>
  <c r="BW153"/>
  <c r="BX138"/>
  <c r="BY138"/>
  <c r="BZ138"/>
  <c r="BU138"/>
  <c r="BV138"/>
  <c r="BW138"/>
  <c r="BU42"/>
  <c r="BU153"/>
  <c r="BY42"/>
  <c r="BY153"/>
  <c r="BZ191"/>
  <c r="BZ153"/>
  <c r="BZ111"/>
  <c r="BZ163"/>
  <c r="CA147"/>
  <c r="CB147" s="1"/>
  <c r="CA249"/>
  <c r="CB249" s="1"/>
  <c r="BY132"/>
  <c r="BZ42"/>
  <c r="CA185"/>
  <c r="CB185" s="1"/>
  <c r="BY111"/>
  <c r="CA206"/>
  <c r="CB206" s="1"/>
  <c r="CA152"/>
  <c r="CB152" s="1"/>
  <c r="BU132"/>
  <c r="BY112"/>
  <c r="BZ129"/>
  <c r="BZ112"/>
  <c r="CA240"/>
  <c r="CB240" s="1"/>
  <c r="BW129"/>
  <c r="BW102"/>
  <c r="BX132"/>
  <c r="CA281"/>
  <c r="CB281" s="1"/>
  <c r="CA274"/>
  <c r="CB274" s="1"/>
  <c r="CA235"/>
  <c r="CB235" s="1"/>
  <c r="BU126"/>
  <c r="CA211"/>
  <c r="CB211" s="1"/>
  <c r="CA122"/>
  <c r="CB122" s="1"/>
  <c r="CA84"/>
  <c r="CB84" s="1"/>
  <c r="BV42"/>
  <c r="BW193"/>
  <c r="BW112"/>
  <c r="BW85"/>
  <c r="BW21"/>
  <c r="BX145"/>
  <c r="BX42"/>
  <c r="BX101"/>
  <c r="BY64"/>
  <c r="BZ193"/>
  <c r="BZ64"/>
  <c r="BZ85"/>
  <c r="CA260"/>
  <c r="CB260" s="1"/>
  <c r="CA256"/>
  <c r="CB256" s="1"/>
  <c r="CA253"/>
  <c r="CB253" s="1"/>
  <c r="CA221"/>
  <c r="CB221" s="1"/>
  <c r="CA173"/>
  <c r="CB173" s="1"/>
  <c r="BU112"/>
  <c r="CA166"/>
  <c r="CB166" s="1"/>
  <c r="CA115"/>
  <c r="CB115" s="1"/>
  <c r="BV129"/>
  <c r="BV112"/>
  <c r="BV85"/>
  <c r="BW126"/>
  <c r="BW42"/>
  <c r="BX202"/>
  <c r="BX129"/>
  <c r="BX112"/>
  <c r="BY202"/>
  <c r="BY129"/>
  <c r="BY102"/>
  <c r="BY85"/>
  <c r="BY21"/>
  <c r="BZ126"/>
  <c r="BZ101"/>
  <c r="BU186"/>
  <c r="BU212"/>
  <c r="BV263"/>
  <c r="BV272"/>
  <c r="BV99"/>
  <c r="BW187"/>
  <c r="BW56"/>
  <c r="BX277"/>
  <c r="BX136"/>
  <c r="BW264"/>
  <c r="BY186"/>
  <c r="BY212"/>
  <c r="BZ263"/>
  <c r="BZ272"/>
  <c r="BZ99"/>
  <c r="BQ212"/>
  <c r="BU277"/>
  <c r="BU136"/>
  <c r="BV264"/>
  <c r="BV187"/>
  <c r="BV56"/>
  <c r="BW186"/>
  <c r="BW212"/>
  <c r="BX263"/>
  <c r="BX272"/>
  <c r="BX99"/>
  <c r="BY277"/>
  <c r="BY136"/>
  <c r="BZ264"/>
  <c r="BZ187"/>
  <c r="BZ56"/>
  <c r="BQ264"/>
  <c r="BU263"/>
  <c r="BU272"/>
  <c r="BU99"/>
  <c r="BV186"/>
  <c r="BV212"/>
  <c r="BW277"/>
  <c r="BW136"/>
  <c r="BX264"/>
  <c r="BX187"/>
  <c r="BX56"/>
  <c r="BY263"/>
  <c r="BY272"/>
  <c r="BY99"/>
  <c r="BZ186"/>
  <c r="BZ212"/>
  <c r="BQ263"/>
  <c r="BU264"/>
  <c r="BU187"/>
  <c r="BU56"/>
  <c r="BV277"/>
  <c r="BV136"/>
  <c r="BW272"/>
  <c r="BZ277"/>
  <c r="BZ132"/>
  <c r="BV132"/>
  <c r="BW132"/>
  <c r="BU145"/>
  <c r="BW145"/>
  <c r="CA273"/>
  <c r="CB273" s="1"/>
  <c r="CA271"/>
  <c r="CB271" s="1"/>
  <c r="CA237"/>
  <c r="CB237" s="1"/>
  <c r="CA225"/>
  <c r="CB225" s="1"/>
  <c r="CA224"/>
  <c r="CB224" s="1"/>
  <c r="CA220"/>
  <c r="CB220" s="1"/>
  <c r="CA210"/>
  <c r="CB210" s="1"/>
  <c r="CA255"/>
  <c r="CB255" s="1"/>
  <c r="CA227"/>
  <c r="CB227" s="1"/>
  <c r="CA198"/>
  <c r="CB198" s="1"/>
  <c r="CA205"/>
  <c r="CB205" s="1"/>
  <c r="CA105"/>
  <c r="CB105" s="1"/>
  <c r="CA119"/>
  <c r="CB119" s="1"/>
  <c r="BU89"/>
  <c r="BV89"/>
  <c r="BW89"/>
  <c r="BX89"/>
  <c r="BY89"/>
  <c r="BU34"/>
  <c r="BQ107"/>
  <c r="BU6"/>
  <c r="BU69"/>
  <c r="BU38"/>
  <c r="BU46"/>
  <c r="BU35"/>
  <c r="BU74"/>
  <c r="BU29"/>
  <c r="BV6"/>
  <c r="BZ6"/>
  <c r="BV63"/>
  <c r="BV38"/>
  <c r="BV46"/>
  <c r="BU130"/>
  <c r="BU107"/>
  <c r="BW239"/>
  <c r="BW114"/>
  <c r="BW73"/>
  <c r="BW45"/>
  <c r="BW55"/>
  <c r="BW16"/>
  <c r="BX103"/>
  <c r="BX116"/>
  <c r="BX218"/>
  <c r="BX55"/>
  <c r="BX16"/>
  <c r="BY116"/>
  <c r="BV48"/>
  <c r="BU238"/>
  <c r="BU128"/>
  <c r="BU137"/>
  <c r="BU86"/>
  <c r="BU36"/>
  <c r="BU54"/>
  <c r="BU37"/>
  <c r="BU20"/>
  <c r="BX6"/>
  <c r="BV123"/>
  <c r="BV36"/>
  <c r="BW103"/>
  <c r="BW116"/>
  <c r="BW218"/>
  <c r="BW13"/>
  <c r="BX239"/>
  <c r="BX114"/>
  <c r="BX73"/>
  <c r="BZ160"/>
  <c r="BY160"/>
  <c r="BX160"/>
  <c r="BW160"/>
  <c r="BZ178"/>
  <c r="BY178"/>
  <c r="BX178"/>
  <c r="BW178"/>
  <c r="BZ134"/>
  <c r="BY134"/>
  <c r="BX134"/>
  <c r="BW134"/>
  <c r="BZ93"/>
  <c r="BY93"/>
  <c r="BX93"/>
  <c r="BW93"/>
  <c r="BZ44"/>
  <c r="BY44"/>
  <c r="BZ57"/>
  <c r="BY57"/>
  <c r="BX57"/>
  <c r="BW57"/>
  <c r="BZ24"/>
  <c r="BY24"/>
  <c r="BZ19"/>
  <c r="BY19"/>
  <c r="BZ83"/>
  <c r="BU83"/>
  <c r="BZ168"/>
  <c r="BU168"/>
  <c r="BZ171"/>
  <c r="BY171"/>
  <c r="BX171"/>
  <c r="BW171"/>
  <c r="BZ51"/>
  <c r="BY51"/>
  <c r="BX51"/>
  <c r="BW51"/>
  <c r="BZ60"/>
  <c r="BY60"/>
  <c r="BX60"/>
  <c r="BW60"/>
  <c r="BZ50"/>
  <c r="BY50"/>
  <c r="BX50"/>
  <c r="BW50"/>
  <c r="BZ25"/>
  <c r="BY25"/>
  <c r="BX25"/>
  <c r="BW25"/>
  <c r="BZ22"/>
  <c r="BY22"/>
  <c r="BZ33"/>
  <c r="BY33"/>
  <c r="BX33"/>
  <c r="BW33"/>
  <c r="BZ213"/>
  <c r="BY213"/>
  <c r="BX213"/>
  <c r="BW213"/>
  <c r="BU171"/>
  <c r="BU160"/>
  <c r="BU134"/>
  <c r="BU51"/>
  <c r="BU60"/>
  <c r="BU82"/>
  <c r="BV178"/>
  <c r="BV171"/>
  <c r="BV134"/>
  <c r="BV93"/>
  <c r="BV60"/>
  <c r="BW83"/>
  <c r="BW7"/>
  <c r="BW44"/>
  <c r="BW47"/>
  <c r="BW24"/>
  <c r="BW19"/>
  <c r="BW11"/>
  <c r="BX83"/>
  <c r="BX168"/>
  <c r="BX7"/>
  <c r="BX165"/>
  <c r="BX44"/>
  <c r="BX24"/>
  <c r="BX19"/>
  <c r="BY83"/>
  <c r="BY168"/>
  <c r="BY103"/>
  <c r="BY218"/>
  <c r="BY165"/>
  <c r="BZ268"/>
  <c r="BY268"/>
  <c r="BX268"/>
  <c r="BW268"/>
  <c r="BZ75"/>
  <c r="BY75"/>
  <c r="BX75"/>
  <c r="BW75"/>
  <c r="BZ53"/>
  <c r="BY53"/>
  <c r="BX53"/>
  <c r="BW53"/>
  <c r="BZ67"/>
  <c r="BY67"/>
  <c r="BZ39"/>
  <c r="BY39"/>
  <c r="BZ41"/>
  <c r="BY41"/>
  <c r="BX41"/>
  <c r="BW41"/>
  <c r="BZ34"/>
  <c r="BY34"/>
  <c r="BX34"/>
  <c r="BW34"/>
  <c r="BZ9"/>
  <c r="BY9"/>
  <c r="BX9"/>
  <c r="BW9"/>
  <c r="BZ177"/>
  <c r="BU177"/>
  <c r="BZ109"/>
  <c r="BU109"/>
  <c r="BZ7"/>
  <c r="BU7"/>
  <c r="BZ170"/>
  <c r="BY170"/>
  <c r="BZ124"/>
  <c r="BY124"/>
  <c r="BX124"/>
  <c r="BW124"/>
  <c r="BZ87"/>
  <c r="BY87"/>
  <c r="BX87"/>
  <c r="BW87"/>
  <c r="BZ91"/>
  <c r="BY91"/>
  <c r="BX91"/>
  <c r="BW91"/>
  <c r="BZ68"/>
  <c r="BY68"/>
  <c r="BZ92"/>
  <c r="BY92"/>
  <c r="BX92"/>
  <c r="BW92"/>
  <c r="BZ47"/>
  <c r="BY47"/>
  <c r="BZ81"/>
  <c r="BY81"/>
  <c r="BZ82"/>
  <c r="BY82"/>
  <c r="BX82"/>
  <c r="BW82"/>
  <c r="BZ14"/>
  <c r="BY14"/>
  <c r="BX14"/>
  <c r="BW14"/>
  <c r="BZ18"/>
  <c r="BY18"/>
  <c r="BX18"/>
  <c r="BW18"/>
  <c r="BZ15"/>
  <c r="BY15"/>
  <c r="BX15"/>
  <c r="BW15"/>
  <c r="BZ11"/>
  <c r="BY11"/>
  <c r="BZ10"/>
  <c r="BY10"/>
  <c r="BX10"/>
  <c r="BW10"/>
  <c r="BZ43"/>
  <c r="BY43"/>
  <c r="BX43"/>
  <c r="BW43"/>
  <c r="BZ162"/>
  <c r="BY162"/>
  <c r="BX162"/>
  <c r="BW162"/>
  <c r="BZ141"/>
  <c r="BY141"/>
  <c r="BX141"/>
  <c r="BW141"/>
  <c r="BZ128"/>
  <c r="BY128"/>
  <c r="BX128"/>
  <c r="BW128"/>
  <c r="BZ238"/>
  <c r="BY238"/>
  <c r="BX238"/>
  <c r="BW238"/>
  <c r="BQ239"/>
  <c r="BZ239"/>
  <c r="BZ69"/>
  <c r="BY69"/>
  <c r="BX69"/>
  <c r="BW69"/>
  <c r="BZ86"/>
  <c r="BY86"/>
  <c r="BX86"/>
  <c r="BW86"/>
  <c r="BZ48"/>
  <c r="BY48"/>
  <c r="BX48"/>
  <c r="BW48"/>
  <c r="BZ45"/>
  <c r="BY45"/>
  <c r="BZ71"/>
  <c r="BY71"/>
  <c r="BZ35"/>
  <c r="BY35"/>
  <c r="BX35"/>
  <c r="BW35"/>
  <c r="BZ74"/>
  <c r="BY74"/>
  <c r="BX74"/>
  <c r="BW74"/>
  <c r="BZ49"/>
  <c r="BY49"/>
  <c r="BZ23"/>
  <c r="BY23"/>
  <c r="BZ17"/>
  <c r="BY17"/>
  <c r="BX17"/>
  <c r="BW17"/>
  <c r="BZ130"/>
  <c r="BY130"/>
  <c r="BX130"/>
  <c r="BW130"/>
  <c r="BZ125"/>
  <c r="BY125"/>
  <c r="BX125"/>
  <c r="BW125"/>
  <c r="BZ123"/>
  <c r="BY123"/>
  <c r="BX123"/>
  <c r="BW123"/>
  <c r="BZ118"/>
  <c r="BY118"/>
  <c r="BX118"/>
  <c r="BW118"/>
  <c r="BZ107"/>
  <c r="BY107"/>
  <c r="BX107"/>
  <c r="BW107"/>
  <c r="BZ63"/>
  <c r="BY63"/>
  <c r="BX63"/>
  <c r="BW63"/>
  <c r="BZ38"/>
  <c r="BY38"/>
  <c r="BX38"/>
  <c r="BW38"/>
  <c r="BZ114"/>
  <c r="BY114"/>
  <c r="BZ137"/>
  <c r="BY137"/>
  <c r="BX137"/>
  <c r="BW137"/>
  <c r="BZ192"/>
  <c r="BY192"/>
  <c r="BZ36"/>
  <c r="BY36"/>
  <c r="BX36"/>
  <c r="BW36"/>
  <c r="BZ46"/>
  <c r="BY46"/>
  <c r="BX46"/>
  <c r="BW46"/>
  <c r="BZ54"/>
  <c r="BY54"/>
  <c r="BX54"/>
  <c r="BW54"/>
  <c r="BZ40"/>
  <c r="BY40"/>
  <c r="BZ55"/>
  <c r="BY55"/>
  <c r="BZ52"/>
  <c r="BY52"/>
  <c r="BZ37"/>
  <c r="BY37"/>
  <c r="BX37"/>
  <c r="BW37"/>
  <c r="BZ29"/>
  <c r="BY29"/>
  <c r="BX29"/>
  <c r="BW29"/>
  <c r="BZ26"/>
  <c r="BY26"/>
  <c r="BZ16"/>
  <c r="BY16"/>
  <c r="BZ20"/>
  <c r="BY20"/>
  <c r="BX20"/>
  <c r="BW20"/>
  <c r="BZ13"/>
  <c r="BY13"/>
  <c r="BZ12"/>
  <c r="BY12"/>
  <c r="BZ73"/>
  <c r="BY73"/>
  <c r="BZ174"/>
  <c r="BY174"/>
  <c r="BZ270"/>
  <c r="BU270"/>
  <c r="BU268"/>
  <c r="BU75"/>
  <c r="BU141"/>
  <c r="BU53"/>
  <c r="BU93"/>
  <c r="BU43"/>
  <c r="BU48"/>
  <c r="BU92"/>
  <c r="BU50"/>
  <c r="BU57"/>
  <c r="BU25"/>
  <c r="BU41"/>
  <c r="BU33"/>
  <c r="BU14"/>
  <c r="BU18"/>
  <c r="BU17"/>
  <c r="BU15"/>
  <c r="BU10"/>
  <c r="BU9"/>
  <c r="BV213"/>
  <c r="BV268"/>
  <c r="BV75"/>
  <c r="BV160"/>
  <c r="BV51"/>
  <c r="BV162"/>
  <c r="BV124"/>
  <c r="BV87"/>
  <c r="BV91"/>
  <c r="BV92"/>
  <c r="BV50"/>
  <c r="BV57"/>
  <c r="BV25"/>
  <c r="BV41"/>
  <c r="BV34"/>
  <c r="BV33"/>
  <c r="BV14"/>
  <c r="BV18"/>
  <c r="BV17"/>
  <c r="BV15"/>
  <c r="BV10"/>
  <c r="BU178"/>
  <c r="BW168"/>
  <c r="BW165"/>
  <c r="BZ30"/>
  <c r="CA280"/>
  <c r="CB280" s="1"/>
  <c r="CA266"/>
  <c r="CB266" s="1"/>
  <c r="CA215"/>
  <c r="CB215" s="1"/>
  <c r="CA261"/>
  <c r="CB261" s="1"/>
  <c r="CA258"/>
  <c r="CB258" s="1"/>
  <c r="CA257"/>
  <c r="CB257" s="1"/>
  <c r="CA254"/>
  <c r="CB254" s="1"/>
  <c r="CA246"/>
  <c r="CB246" s="1"/>
  <c r="CA245"/>
  <c r="CB245" s="1"/>
  <c r="CA243"/>
  <c r="CB243" s="1"/>
  <c r="CA241"/>
  <c r="CB241" s="1"/>
  <c r="BU239"/>
  <c r="BU30"/>
  <c r="CA208"/>
  <c r="CB208" s="1"/>
  <c r="CA247"/>
  <c r="CB247" s="1"/>
  <c r="BU103"/>
  <c r="CA199"/>
  <c r="CB199" s="1"/>
  <c r="BU116"/>
  <c r="BU218"/>
  <c r="CA269"/>
  <c r="CB269" s="1"/>
  <c r="BU77"/>
  <c r="BU217"/>
  <c r="BU165"/>
  <c r="CA195"/>
  <c r="CB195" s="1"/>
  <c r="BU148"/>
  <c r="BU58"/>
  <c r="BU174"/>
  <c r="BU170"/>
  <c r="BU114"/>
  <c r="CA121"/>
  <c r="CB121" s="1"/>
  <c r="BU73"/>
  <c r="CA106"/>
  <c r="CB106" s="1"/>
  <c r="CA95"/>
  <c r="CB95" s="1"/>
  <c r="BU192"/>
  <c r="BU68"/>
  <c r="BU67"/>
  <c r="BU44"/>
  <c r="BU45"/>
  <c r="BU39"/>
  <c r="BU47"/>
  <c r="BU81"/>
  <c r="BU40"/>
  <c r="BU55"/>
  <c r="BU71"/>
  <c r="BU52"/>
  <c r="BU22"/>
  <c r="BU24"/>
  <c r="BU49"/>
  <c r="CA194"/>
  <c r="CB194" s="1"/>
  <c r="BU23"/>
  <c r="BU19"/>
  <c r="BU26"/>
  <c r="BU16"/>
  <c r="BU11"/>
  <c r="BU13"/>
  <c r="BU12"/>
  <c r="BW6"/>
  <c r="BY6"/>
  <c r="BV59"/>
  <c r="BV83"/>
  <c r="BV177"/>
  <c r="BV168"/>
  <c r="BV109"/>
  <c r="BV7"/>
  <c r="BV270"/>
  <c r="BV239"/>
  <c r="BV30"/>
  <c r="BV103"/>
  <c r="BV116"/>
  <c r="BV218"/>
  <c r="BV77"/>
  <c r="BV217"/>
  <c r="BV165"/>
  <c r="BV148"/>
  <c r="BV58"/>
  <c r="BV174"/>
  <c r="BV170"/>
  <c r="BV114"/>
  <c r="BV73"/>
  <c r="BV192"/>
  <c r="BV68"/>
  <c r="BV67"/>
  <c r="BV44"/>
  <c r="BV45"/>
  <c r="BV39"/>
  <c r="BV47"/>
  <c r="BV81"/>
  <c r="BV40"/>
  <c r="BV55"/>
  <c r="BV71"/>
  <c r="BV52"/>
  <c r="BV22"/>
  <c r="BV24"/>
  <c r="BV49"/>
  <c r="BV23"/>
  <c r="BV19"/>
  <c r="BV26"/>
  <c r="BV16"/>
  <c r="BV11"/>
  <c r="BV13"/>
  <c r="BV12"/>
  <c r="BU59"/>
  <c r="BU125"/>
  <c r="BU118"/>
  <c r="BU213"/>
  <c r="BW59"/>
  <c r="BW177"/>
  <c r="BW109"/>
  <c r="BW270"/>
  <c r="BW30"/>
  <c r="BW77"/>
  <c r="BW217"/>
  <c r="BW148"/>
  <c r="BW58"/>
  <c r="BW174"/>
  <c r="BW170"/>
  <c r="BW192"/>
  <c r="BW68"/>
  <c r="BW67"/>
  <c r="BW39"/>
  <c r="BW81"/>
  <c r="BW40"/>
  <c r="BW71"/>
  <c r="BW52"/>
  <c r="BW22"/>
  <c r="BW49"/>
  <c r="BW23"/>
  <c r="BW26"/>
  <c r="BW12"/>
  <c r="BX59"/>
  <c r="BX177"/>
  <c r="BX109"/>
  <c r="BX270"/>
  <c r="BX30"/>
  <c r="BX77"/>
  <c r="BX217"/>
  <c r="BX148"/>
  <c r="BX58"/>
  <c r="BX174"/>
  <c r="BX170"/>
  <c r="BX192"/>
  <c r="BX68"/>
  <c r="BX67"/>
  <c r="BX39"/>
  <c r="BX81"/>
  <c r="BX40"/>
  <c r="BX71"/>
  <c r="BX52"/>
  <c r="BX22"/>
  <c r="BX49"/>
  <c r="BX23"/>
  <c r="BX26"/>
  <c r="BX12"/>
  <c r="BY59"/>
  <c r="BY177"/>
  <c r="BY109"/>
  <c r="BY270"/>
  <c r="BY30"/>
  <c r="BY77"/>
  <c r="BY217"/>
  <c r="BY148"/>
  <c r="BY58"/>
  <c r="BQ268"/>
  <c r="CA197" l="1"/>
  <c r="CB197" s="1"/>
  <c r="CA209"/>
  <c r="CB209" s="1"/>
  <c r="CA79"/>
  <c r="CB79" s="1"/>
  <c r="CA157"/>
  <c r="CB157" s="1"/>
  <c r="CA167"/>
  <c r="CB167" s="1"/>
  <c r="CA252"/>
  <c r="CB252" s="1"/>
  <c r="CA179"/>
  <c r="CB179" s="1"/>
  <c r="CA169"/>
  <c r="CB169" s="1"/>
  <c r="CA248"/>
  <c r="CB248" s="1"/>
  <c r="CA284"/>
  <c r="CB284" s="1"/>
  <c r="CA285"/>
  <c r="CB285" s="1"/>
  <c r="CA278"/>
  <c r="CB278" s="1"/>
  <c r="CA135"/>
  <c r="CB135" s="1"/>
  <c r="CA175"/>
  <c r="CB175" s="1"/>
  <c r="CA182"/>
  <c r="CB182" s="1"/>
  <c r="CA279"/>
  <c r="CB279" s="1"/>
  <c r="CA214"/>
  <c r="CB214" s="1"/>
  <c r="CA110"/>
  <c r="CB110" s="1"/>
  <c r="CA250"/>
  <c r="CB250" s="1"/>
  <c r="CA65"/>
  <c r="CB65" s="1"/>
  <c r="CA120"/>
  <c r="CB120" s="1"/>
  <c r="CA233"/>
  <c r="CB233" s="1"/>
  <c r="CA90"/>
  <c r="CB90" s="1"/>
  <c r="CA196"/>
  <c r="CB196" s="1"/>
  <c r="CA143"/>
  <c r="CB143" s="1"/>
  <c r="CA229"/>
  <c r="CB229" s="1"/>
  <c r="CA201"/>
  <c r="CB201" s="1"/>
  <c r="CA216"/>
  <c r="CB216" s="1"/>
  <c r="CA207"/>
  <c r="CB207" s="1"/>
  <c r="CA200"/>
  <c r="CB200" s="1"/>
  <c r="CA72"/>
  <c r="CB72" s="1"/>
  <c r="CA231"/>
  <c r="CB231" s="1"/>
  <c r="CA159"/>
  <c r="CB159" s="1"/>
  <c r="CA234"/>
  <c r="CB234" s="1"/>
  <c r="CA146"/>
  <c r="CB146" s="1"/>
  <c r="CA262"/>
  <c r="CB262" s="1"/>
  <c r="CA236"/>
  <c r="CB236" s="1"/>
  <c r="CA232"/>
  <c r="CB232" s="1"/>
  <c r="CA154"/>
  <c r="CB154" s="1"/>
  <c r="CA164"/>
  <c r="CB164" s="1"/>
  <c r="CA219"/>
  <c r="CB219" s="1"/>
  <c r="CA183"/>
  <c r="CB183" s="1"/>
  <c r="CA156"/>
  <c r="CB156" s="1"/>
  <c r="CA88"/>
  <c r="CB88" s="1"/>
  <c r="CA189"/>
  <c r="CB189" s="1"/>
  <c r="CA222"/>
  <c r="CB222" s="1"/>
  <c r="CA242"/>
  <c r="CB242" s="1"/>
  <c r="CA140"/>
  <c r="CB140" s="1"/>
  <c r="CA113"/>
  <c r="CB113" s="1"/>
  <c r="CA8"/>
  <c r="CB8" s="1"/>
  <c r="CA180"/>
  <c r="CB180" s="1"/>
  <c r="CA244"/>
  <c r="CB244" s="1"/>
  <c r="CA275"/>
  <c r="CB275" s="1"/>
  <c r="CA188"/>
  <c r="CB188" s="1"/>
  <c r="CA276"/>
  <c r="CB276" s="1"/>
  <c r="CA172"/>
  <c r="CB172" s="1"/>
  <c r="CA117"/>
  <c r="CB117" s="1"/>
  <c r="CA204"/>
  <c r="CB204" s="1"/>
  <c r="CA149"/>
  <c r="CB149" s="1"/>
  <c r="CA96"/>
  <c r="CB96" s="1"/>
  <c r="CA144"/>
  <c r="CB144" s="1"/>
  <c r="CA163"/>
  <c r="CB163" s="1"/>
  <c r="CA176"/>
  <c r="CB176" s="1"/>
  <c r="CA181"/>
  <c r="CB181" s="1"/>
  <c r="CA259"/>
  <c r="CB259" s="1"/>
  <c r="CA139"/>
  <c r="CB139" s="1"/>
  <c r="CA230"/>
  <c r="CB230" s="1"/>
  <c r="CA66"/>
  <c r="CB66" s="1"/>
  <c r="CA78"/>
  <c r="CB78" s="1"/>
  <c r="CA150"/>
  <c r="CB150" s="1"/>
  <c r="CA27"/>
  <c r="CB27" s="1"/>
  <c r="CA228"/>
  <c r="CB228" s="1"/>
  <c r="CA97"/>
  <c r="CB97" s="1"/>
  <c r="CA151"/>
  <c r="CB151" s="1"/>
  <c r="CA108"/>
  <c r="CB108" s="1"/>
  <c r="CA131"/>
  <c r="CB131" s="1"/>
  <c r="CA62"/>
  <c r="CB62" s="1"/>
  <c r="CA76"/>
  <c r="CB76" s="1"/>
  <c r="CA98"/>
  <c r="CB98" s="1"/>
  <c r="CA267"/>
  <c r="CB267" s="1"/>
  <c r="CA31"/>
  <c r="CB31" s="1"/>
  <c r="CA61"/>
  <c r="CB61" s="1"/>
  <c r="CA203"/>
  <c r="CB203" s="1"/>
  <c r="CA94"/>
  <c r="CB94" s="1"/>
  <c r="CA265"/>
  <c r="CB265" s="1"/>
  <c r="CA80"/>
  <c r="CB80" s="1"/>
  <c r="CA32"/>
  <c r="CB32" s="1"/>
  <c r="CA100"/>
  <c r="CB100" s="1"/>
  <c r="CA127"/>
  <c r="CB127" s="1"/>
  <c r="CA104"/>
  <c r="CB104" s="1"/>
  <c r="CA142"/>
  <c r="CB142" s="1"/>
  <c r="CA191"/>
  <c r="CB191" s="1"/>
  <c r="CA161"/>
  <c r="CB161" s="1"/>
  <c r="CA287"/>
  <c r="CB287" s="1"/>
  <c r="CA223"/>
  <c r="CB223" s="1"/>
  <c r="CA133"/>
  <c r="CB133" s="1"/>
  <c r="CA283"/>
  <c r="CB283" s="1"/>
  <c r="CA226"/>
  <c r="CB226" s="1"/>
  <c r="CA184"/>
  <c r="CB184" s="1"/>
  <c r="CA286"/>
  <c r="CB286" s="1"/>
  <c r="CA282"/>
  <c r="CB282" s="1"/>
  <c r="CA155"/>
  <c r="CB155" s="1"/>
  <c r="CA28"/>
  <c r="CB28" s="1"/>
  <c r="CA70"/>
  <c r="CB70" s="1"/>
  <c r="CA101"/>
  <c r="CB101" s="1"/>
  <c r="CA111"/>
  <c r="CB111" s="1"/>
  <c r="CA138"/>
  <c r="CB138" s="1"/>
  <c r="CA153"/>
  <c r="CB153" s="1"/>
  <c r="CA85"/>
  <c r="CB85" s="1"/>
  <c r="CA193"/>
  <c r="CB193" s="1"/>
  <c r="CA102"/>
  <c r="CB102" s="1"/>
  <c r="CA21"/>
  <c r="CB21" s="1"/>
  <c r="CA42"/>
  <c r="CB42" s="1"/>
  <c r="CA129"/>
  <c r="CB129" s="1"/>
  <c r="CA64"/>
  <c r="CB64" s="1"/>
  <c r="CA112"/>
  <c r="CB112" s="1"/>
  <c r="CA126"/>
  <c r="CB126" s="1"/>
  <c r="CA202"/>
  <c r="CB202" s="1"/>
  <c r="CA187"/>
  <c r="CB187" s="1"/>
  <c r="CA56"/>
  <c r="CB56" s="1"/>
  <c r="CA277"/>
  <c r="CB277" s="1"/>
  <c r="CA263"/>
  <c r="CB263" s="1"/>
  <c r="CA136"/>
  <c r="CB136" s="1"/>
  <c r="CA264"/>
  <c r="CB264" s="1"/>
  <c r="CA272"/>
  <c r="CB272" s="1"/>
  <c r="CA186"/>
  <c r="CB186" s="1"/>
  <c r="CA99"/>
  <c r="CB99" s="1"/>
  <c r="CA212"/>
  <c r="CB212" s="1"/>
  <c r="CA93"/>
  <c r="CB93" s="1"/>
  <c r="CA145"/>
  <c r="CB145" s="1"/>
  <c r="CA89"/>
  <c r="CB89" s="1"/>
  <c r="CA132"/>
  <c r="CB132" s="1"/>
  <c r="CA36"/>
  <c r="CB36" s="1"/>
  <c r="CA107"/>
  <c r="CB107" s="1"/>
  <c r="CA69"/>
  <c r="CB69" s="1"/>
  <c r="CA118"/>
  <c r="CB118" s="1"/>
  <c r="CA178"/>
  <c r="CB178" s="1"/>
  <c r="CA87"/>
  <c r="CB87" s="1"/>
  <c r="CA162"/>
  <c r="CB162" s="1"/>
  <c r="CA9"/>
  <c r="CB9" s="1"/>
  <c r="CA137"/>
  <c r="CB137" s="1"/>
  <c r="CA38"/>
  <c r="CB38" s="1"/>
  <c r="CA238"/>
  <c r="CB238" s="1"/>
  <c r="CA123"/>
  <c r="CB123" s="1"/>
  <c r="CA54"/>
  <c r="CB54" s="1"/>
  <c r="CA213"/>
  <c r="CB213" s="1"/>
  <c r="CA125"/>
  <c r="CB125" s="1"/>
  <c r="CA34"/>
  <c r="CB34" s="1"/>
  <c r="CA91"/>
  <c r="CB91" s="1"/>
  <c r="CA124"/>
  <c r="CB124" s="1"/>
  <c r="CA48"/>
  <c r="CB48" s="1"/>
  <c r="CA43"/>
  <c r="CB43" s="1"/>
  <c r="CA53"/>
  <c r="CB53" s="1"/>
  <c r="CA141"/>
  <c r="CB141" s="1"/>
  <c r="CA20"/>
  <c r="CB20" s="1"/>
  <c r="CA29"/>
  <c r="CB29" s="1"/>
  <c r="CA35"/>
  <c r="CB35" s="1"/>
  <c r="CA86"/>
  <c r="CB86" s="1"/>
  <c r="CA128"/>
  <c r="CB128" s="1"/>
  <c r="CA6"/>
  <c r="CB6" s="1"/>
  <c r="CA37"/>
  <c r="CB37" s="1"/>
  <c r="CA46"/>
  <c r="CB46" s="1"/>
  <c r="CA63"/>
  <c r="CB63" s="1"/>
  <c r="CA130"/>
  <c r="CB130" s="1"/>
  <c r="CA74"/>
  <c r="CB74" s="1"/>
  <c r="CA12"/>
  <c r="CB12" s="1"/>
  <c r="CA11"/>
  <c r="CB11" s="1"/>
  <c r="CA26"/>
  <c r="CB26" s="1"/>
  <c r="CA23"/>
  <c r="CB23" s="1"/>
  <c r="CA24"/>
  <c r="CB24" s="1"/>
  <c r="CA22"/>
  <c r="CB22" s="1"/>
  <c r="CA52"/>
  <c r="CB52" s="1"/>
  <c r="CA71"/>
  <c r="CB71" s="1"/>
  <c r="CA55"/>
  <c r="CB55" s="1"/>
  <c r="CA81"/>
  <c r="CB81" s="1"/>
  <c r="CA39"/>
  <c r="CB39" s="1"/>
  <c r="CA45"/>
  <c r="CB45" s="1"/>
  <c r="CA67"/>
  <c r="CB67" s="1"/>
  <c r="CA170"/>
  <c r="CB170" s="1"/>
  <c r="CA58"/>
  <c r="CB58" s="1"/>
  <c r="CA77"/>
  <c r="CB77" s="1"/>
  <c r="CA116"/>
  <c r="CB116" s="1"/>
  <c r="CA239"/>
  <c r="CB239" s="1"/>
  <c r="CA15"/>
  <c r="CB15" s="1"/>
  <c r="CA18"/>
  <c r="CB18" s="1"/>
  <c r="CA33"/>
  <c r="CB33" s="1"/>
  <c r="CA25"/>
  <c r="CB25" s="1"/>
  <c r="CA50"/>
  <c r="CB50" s="1"/>
  <c r="CA92"/>
  <c r="CB92" s="1"/>
  <c r="CA75"/>
  <c r="CB75" s="1"/>
  <c r="CA268"/>
  <c r="CB268" s="1"/>
  <c r="CA7"/>
  <c r="CB7" s="1"/>
  <c r="CA109"/>
  <c r="CB109" s="1"/>
  <c r="CA177"/>
  <c r="CB177" s="1"/>
  <c r="CA134"/>
  <c r="CB134" s="1"/>
  <c r="CA171"/>
  <c r="CB171" s="1"/>
  <c r="CA59"/>
  <c r="CB59" s="1"/>
  <c r="CA13"/>
  <c r="CB13" s="1"/>
  <c r="CA16"/>
  <c r="CB16" s="1"/>
  <c r="CA19"/>
  <c r="CB19" s="1"/>
  <c r="CA49"/>
  <c r="CB49" s="1"/>
  <c r="CA40"/>
  <c r="CB40" s="1"/>
  <c r="CA47"/>
  <c r="CB47" s="1"/>
  <c r="CA44"/>
  <c r="CB44" s="1"/>
  <c r="CA68"/>
  <c r="CB68" s="1"/>
  <c r="CA192"/>
  <c r="CB192" s="1"/>
  <c r="CA73"/>
  <c r="CB73" s="1"/>
  <c r="CA114"/>
  <c r="CB114" s="1"/>
  <c r="CA174"/>
  <c r="CB174" s="1"/>
  <c r="CA148"/>
  <c r="CB148" s="1"/>
  <c r="CA165"/>
  <c r="CB165" s="1"/>
  <c r="CA217"/>
  <c r="CB217" s="1"/>
  <c r="CA218"/>
  <c r="CB218" s="1"/>
  <c r="CA103"/>
  <c r="CB103" s="1"/>
  <c r="CA30"/>
  <c r="CB30" s="1"/>
  <c r="CA10"/>
  <c r="CB10" s="1"/>
  <c r="CA17"/>
  <c r="CB17" s="1"/>
  <c r="CA14"/>
  <c r="CB14" s="1"/>
  <c r="CA41"/>
  <c r="CB41" s="1"/>
  <c r="CA57"/>
  <c r="CB57" s="1"/>
  <c r="CA270"/>
  <c r="CB270" s="1"/>
  <c r="CA82"/>
  <c r="CB82" s="1"/>
  <c r="CA60"/>
  <c r="CB60" s="1"/>
  <c r="CA51"/>
  <c r="CB51" s="1"/>
  <c r="CA160"/>
  <c r="CB160" s="1"/>
  <c r="CA168"/>
  <c r="CB168" s="1"/>
  <c r="CA83"/>
  <c r="CB83" s="1"/>
</calcChain>
</file>

<file path=xl/sharedStrings.xml><?xml version="1.0" encoding="utf-8"?>
<sst xmlns="http://schemas.openxmlformats.org/spreadsheetml/2006/main" count="2388" uniqueCount="1120">
  <si>
    <t>Pl</t>
  </si>
  <si>
    <t>Name</t>
  </si>
  <si>
    <t>Bristol</t>
  </si>
  <si>
    <t>Salop</t>
  </si>
  <si>
    <t>Sussex</t>
  </si>
  <si>
    <t>Bedford</t>
  </si>
  <si>
    <t>Welsh</t>
  </si>
  <si>
    <t>Derry</t>
  </si>
  <si>
    <t>Aldershot</t>
  </si>
  <si>
    <t>Scottish</t>
  </si>
  <si>
    <t>Plymouth</t>
  </si>
  <si>
    <t>Slough</t>
  </si>
  <si>
    <t>Mersey</t>
  </si>
  <si>
    <t>Belfast</t>
  </si>
  <si>
    <t>Invicta</t>
  </si>
  <si>
    <t>Glasgow</t>
  </si>
  <si>
    <t>Chichester</t>
  </si>
  <si>
    <t>Inverclyde</t>
  </si>
  <si>
    <t>Cumberland</t>
  </si>
  <si>
    <t>Wrexham</t>
  </si>
  <si>
    <t>Bill Hoskyns</t>
  </si>
  <si>
    <t>Bexley</t>
  </si>
  <si>
    <t>Doric</t>
  </si>
  <si>
    <t>Nationals</t>
  </si>
  <si>
    <t>Cole Cup</t>
  </si>
  <si>
    <t>Malta</t>
  </si>
  <si>
    <t>Total</t>
  </si>
  <si>
    <t>Club</t>
  </si>
  <si>
    <t>U/A</t>
  </si>
  <si>
    <t>LTFC</t>
  </si>
  <si>
    <t>Cohen Mary</t>
  </si>
  <si>
    <t>Lawrence Corinna</t>
  </si>
  <si>
    <t>Haverstock</t>
  </si>
  <si>
    <t>Thomson Kirsty</t>
  </si>
  <si>
    <t>West Fife</t>
  </si>
  <si>
    <t>Lawrence Hannah</t>
  </si>
  <si>
    <t>Wingerworth</t>
  </si>
  <si>
    <t>MPAGB</t>
  </si>
  <si>
    <t>Bottoms Lindsay</t>
  </si>
  <si>
    <t>Stockport</t>
  </si>
  <si>
    <t>Payne Libby</t>
  </si>
  <si>
    <t>Chang Caitlin</t>
  </si>
  <si>
    <t>Harrogate</t>
  </si>
  <si>
    <t>Highton Elizabeth</t>
  </si>
  <si>
    <t>Highton Louise</t>
  </si>
  <si>
    <t xml:space="preserve">Team Northumbria </t>
  </si>
  <si>
    <t>Matthews Abbi</t>
  </si>
  <si>
    <t>Salle Gadaski</t>
  </si>
  <si>
    <t>Cardiff</t>
  </si>
  <si>
    <t>Birmingham Uni</t>
  </si>
  <si>
    <t>Liverpool Uni</t>
  </si>
  <si>
    <t>Keppler Bronagh</t>
  </si>
  <si>
    <t>Helyer Louise</t>
  </si>
  <si>
    <t>Wellington</t>
  </si>
  <si>
    <t xml:space="preserve">Radford Amy </t>
  </si>
  <si>
    <t>Ridsdale Lucy</t>
  </si>
  <si>
    <t>Laszlos</t>
  </si>
  <si>
    <t>Shackleton Hannah</t>
  </si>
  <si>
    <t>Thomas Rebecca</t>
  </si>
  <si>
    <t>Tiger Swords</t>
  </si>
  <si>
    <t>Maynard Jo</t>
  </si>
  <si>
    <t>Jowsey Molly</t>
  </si>
  <si>
    <t>Skipton FC</t>
  </si>
  <si>
    <t>Spinlove Eryn</t>
  </si>
  <si>
    <t>ITA</t>
  </si>
  <si>
    <t>Rainero Elena</t>
  </si>
  <si>
    <t>Smith Katrina</t>
  </si>
  <si>
    <t>Truro</t>
  </si>
  <si>
    <t>MacKinnon Leonora</t>
  </si>
  <si>
    <t>Harvey Abigail</t>
  </si>
  <si>
    <t>Team Newcastle</t>
  </si>
  <si>
    <t>McGeever Jenny</t>
  </si>
  <si>
    <t>NED</t>
  </si>
  <si>
    <t>Army</t>
  </si>
  <si>
    <t>Denham Toni</t>
  </si>
  <si>
    <t>Wivell Madeleine</t>
  </si>
  <si>
    <t>Spence Sara</t>
  </si>
  <si>
    <t>Barrington Georgina</t>
  </si>
  <si>
    <t>Young Kat</t>
  </si>
  <si>
    <t>Bath Sword</t>
  </si>
  <si>
    <t>Oniye Margarette</t>
  </si>
  <si>
    <t>FRA</t>
  </si>
  <si>
    <t>Jarrold Heather</t>
  </si>
  <si>
    <t>Edinburgh FC</t>
  </si>
  <si>
    <t>Townsend Sophie</t>
  </si>
  <si>
    <t>Howell Verity</t>
  </si>
  <si>
    <t>Reading</t>
  </si>
  <si>
    <t>Harris Fiona</t>
  </si>
  <si>
    <t>Aberdeen City</t>
  </si>
  <si>
    <t>Kettle Gabriela</t>
  </si>
  <si>
    <t>Fell Heather</t>
  </si>
  <si>
    <t>Duffus Amy</t>
  </si>
  <si>
    <t>West Fife FC</t>
  </si>
  <si>
    <t>Mason Mariette</t>
  </si>
  <si>
    <t>Bowers Jacquelynne</t>
  </si>
  <si>
    <t>Hughes Samantha</t>
  </si>
  <si>
    <t>Smirthwaite Andria</t>
  </si>
  <si>
    <t>Malvern College</t>
  </si>
  <si>
    <t>York University</t>
  </si>
  <si>
    <t>Button Lori</t>
  </si>
  <si>
    <t>Turnbull Fiona</t>
  </si>
  <si>
    <t>Cambridge</t>
  </si>
  <si>
    <t>GER</t>
  </si>
  <si>
    <t>Dack Helen</t>
  </si>
  <si>
    <t>Powell Elisabeth</t>
  </si>
  <si>
    <t>Team Melia</t>
  </si>
  <si>
    <t>IRL</t>
  </si>
  <si>
    <t>Burke Katy</t>
  </si>
  <si>
    <t>Redhill &amp; Reigate</t>
  </si>
  <si>
    <t>Bissett Christiana</t>
  </si>
  <si>
    <t>Bellahouston FC</t>
  </si>
  <si>
    <t>Lamb Fawn</t>
  </si>
  <si>
    <t>Loryman Hannah</t>
  </si>
  <si>
    <t>Skipton</t>
  </si>
  <si>
    <t>Watson Amie</t>
  </si>
  <si>
    <t>Smith Kate</t>
  </si>
  <si>
    <t>Jeanes Emily</t>
  </si>
  <si>
    <t>Davies Rosie</t>
  </si>
  <si>
    <t>Lawrence Alice</t>
  </si>
  <si>
    <t>Morris Jenny</t>
  </si>
  <si>
    <t>Steacy Sarah</t>
  </si>
  <si>
    <t>Davidson Mhairi</t>
  </si>
  <si>
    <t>Salle Rollo</t>
  </si>
  <si>
    <t>Mitchell Hannah</t>
  </si>
  <si>
    <t>McCafferty Lucia</t>
  </si>
  <si>
    <t>De Sainte Croix Mhairi</t>
  </si>
  <si>
    <t>Wallace FA</t>
  </si>
  <si>
    <t>UCD</t>
  </si>
  <si>
    <t>Matheson Marie</t>
  </si>
  <si>
    <t xml:space="preserve">Newcastle </t>
  </si>
  <si>
    <t>DUFC</t>
  </si>
  <si>
    <t>Haldane Fiona</t>
  </si>
  <si>
    <t>Gracey Katherine</t>
  </si>
  <si>
    <t>McSorley Emily</t>
  </si>
  <si>
    <t>FLC</t>
  </si>
  <si>
    <t>Hull Nicola</t>
  </si>
  <si>
    <t>Maidstone</t>
  </si>
  <si>
    <t>Wellington Swords</t>
  </si>
  <si>
    <t>Yordanova Nadya</t>
  </si>
  <si>
    <t>Jackson Anna</t>
  </si>
  <si>
    <t>DCU</t>
  </si>
  <si>
    <t>Easter Helen</t>
  </si>
  <si>
    <t>DEN</t>
  </si>
  <si>
    <t>Pipes Laura</t>
  </si>
  <si>
    <t>Harrogate FC</t>
  </si>
  <si>
    <t>O'Connell Susan</t>
  </si>
  <si>
    <t>Galtrey Jodie</t>
  </si>
  <si>
    <t>Murray Samantha</t>
  </si>
  <si>
    <t>Cashman Miriam</t>
  </si>
  <si>
    <t>Fannon Beatrice</t>
  </si>
  <si>
    <t>Dundee Uni</t>
  </si>
  <si>
    <t>Pattison Diane</t>
  </si>
  <si>
    <t>Mayle Rebecca</t>
  </si>
  <si>
    <t>Tait Maggie</t>
  </si>
  <si>
    <t>Orkney</t>
  </si>
  <si>
    <t>Peacock Imogen</t>
  </si>
  <si>
    <t>Redhill and Reigate</t>
  </si>
  <si>
    <t>CADS</t>
  </si>
  <si>
    <t>Brown Sylvia</t>
  </si>
  <si>
    <t>Bottle Sandra</t>
  </si>
  <si>
    <t>Greetham Sadie</t>
  </si>
  <si>
    <t>Crawley</t>
  </si>
  <si>
    <t>Edinburgh Uni</t>
  </si>
  <si>
    <t>Coyle Natalya</t>
  </si>
  <si>
    <t>Aldershot FC</t>
  </si>
  <si>
    <t>Stourbridge</t>
  </si>
  <si>
    <t>Jones Caitlin</t>
  </si>
  <si>
    <t>Eastbourne</t>
  </si>
  <si>
    <t>Herdwick</t>
  </si>
  <si>
    <t>Nickerson Caroline</t>
  </si>
  <si>
    <t>WFFC</t>
  </si>
  <si>
    <t>Lillywhite Amanda</t>
  </si>
  <si>
    <t>Maynooth</t>
  </si>
  <si>
    <t>Ruggles Alice</t>
  </si>
  <si>
    <t>Ddraig Wern</t>
  </si>
  <si>
    <t>Bangor Uni</t>
  </si>
  <si>
    <t>Aberdeen Uni</t>
  </si>
  <si>
    <t>Bird Florence</t>
  </si>
  <si>
    <t>Millfield</t>
  </si>
  <si>
    <t>Norfolk FC</t>
  </si>
  <si>
    <t>Fawkes Abigail</t>
  </si>
  <si>
    <t>Clarke Heather</t>
  </si>
  <si>
    <t>Wickford</t>
  </si>
  <si>
    <t>SUI</t>
  </si>
  <si>
    <t xml:space="preserve">Steiner Christine  </t>
  </si>
  <si>
    <t>1st</t>
  </si>
  <si>
    <t>2nd</t>
  </si>
  <si>
    <t xml:space="preserve">3rd </t>
  </si>
  <si>
    <t xml:space="preserve">4th </t>
  </si>
  <si>
    <t xml:space="preserve">5th </t>
  </si>
  <si>
    <t>Sum top six</t>
  </si>
  <si>
    <t>Check column</t>
  </si>
  <si>
    <t>Cormack Ellie</t>
  </si>
  <si>
    <t>Kenilworth Sword</t>
  </si>
  <si>
    <t>Wrekin Sword</t>
  </si>
  <si>
    <t>Smirthwaite Andrea</t>
  </si>
  <si>
    <t>Drosso Sophie</t>
  </si>
  <si>
    <t>Shetland FC</t>
  </si>
  <si>
    <t>Scarbrough Rowena</t>
  </si>
  <si>
    <t>McElhinney Laura</t>
  </si>
  <si>
    <t>Essex</t>
  </si>
  <si>
    <t>Henson Julie</t>
  </si>
  <si>
    <t>Plymouth FC</t>
  </si>
  <si>
    <t>Robinson Elinor</t>
  </si>
  <si>
    <t>Freebody Nicola</t>
  </si>
  <si>
    <t>Summers Francesca</t>
  </si>
  <si>
    <t>Hymers College</t>
  </si>
  <si>
    <t>Purcell Sophie</t>
  </si>
  <si>
    <t>Clayton Jane</t>
  </si>
  <si>
    <t>Mallard</t>
  </si>
  <si>
    <t>French Kate</t>
  </si>
  <si>
    <t>Lancaster Uni</t>
  </si>
  <si>
    <t>Usher Georgina</t>
  </si>
  <si>
    <t>Landsdowne</t>
  </si>
  <si>
    <t>Nesbitt Hannah</t>
  </si>
  <si>
    <t>Woodrow Megan</t>
  </si>
  <si>
    <t>Graf Gwendolyn</t>
  </si>
  <si>
    <t>FGK Kuessnac HT</t>
  </si>
  <si>
    <t>Malvern</t>
  </si>
  <si>
    <t>Imperial</t>
  </si>
  <si>
    <t>Steiner Christine</t>
  </si>
  <si>
    <t>Bristol Uni</t>
  </si>
  <si>
    <t>Peat Sally</t>
  </si>
  <si>
    <t>3 Blades</t>
  </si>
  <si>
    <t>Wain Rebecca</t>
  </si>
  <si>
    <t>Louth</t>
  </si>
  <si>
    <t>Coventry</t>
  </si>
  <si>
    <t>Birmingham FC</t>
  </si>
  <si>
    <t>Leeds</t>
  </si>
  <si>
    <t>Moiseiwitsch Nina</t>
  </si>
  <si>
    <t>Gundry Jessica</t>
  </si>
  <si>
    <t>Hughes Erica</t>
  </si>
  <si>
    <t>Liverpool Uni FC</t>
  </si>
  <si>
    <t>Baier Waltraud</t>
  </si>
  <si>
    <t>Gifford Mhairi</t>
  </si>
  <si>
    <t>H&amp;Worcs</t>
  </si>
  <si>
    <t>Prise Eilidh</t>
  </si>
  <si>
    <t>Hants</t>
  </si>
  <si>
    <t>Cserny Erika</t>
  </si>
  <si>
    <t>CDA</t>
  </si>
  <si>
    <t>Eastham Helena</t>
  </si>
  <si>
    <t>Walsh Hannah</t>
  </si>
  <si>
    <t>Frewin Gemma</t>
  </si>
  <si>
    <t>Fujimura Yumi</t>
  </si>
  <si>
    <t>Elys Laycy</t>
  </si>
  <si>
    <t>JPN</t>
  </si>
  <si>
    <t>FIN</t>
  </si>
  <si>
    <t>Young Valerie</t>
  </si>
  <si>
    <t>Toy Hannah</t>
  </si>
  <si>
    <t>Brighton</t>
  </si>
  <si>
    <t>Salle Kiss</t>
  </si>
  <si>
    <t>Rio</t>
  </si>
  <si>
    <t>Split</t>
  </si>
  <si>
    <t>Bocker Carolin</t>
  </si>
  <si>
    <t>Portsmouth &amp; Southsea</t>
  </si>
  <si>
    <t>Paris Epee</t>
  </si>
  <si>
    <t>Limerick Uni</t>
  </si>
  <si>
    <t>Gillard Stephanie</t>
  </si>
  <si>
    <t>London</t>
  </si>
  <si>
    <t>Damas Elena</t>
  </si>
  <si>
    <t>ESP</t>
  </si>
  <si>
    <t>Reading FC</t>
  </si>
  <si>
    <t>Cambs (S)</t>
  </si>
  <si>
    <t>Goodlass Molly</t>
  </si>
  <si>
    <t>Rovesti Elena</t>
  </si>
  <si>
    <t>Phillipson Elsa</t>
  </si>
  <si>
    <t>Frisby</t>
  </si>
  <si>
    <t>6th</t>
  </si>
  <si>
    <t>Osbaldeston Jess</t>
  </si>
  <si>
    <t>Dworkin Sacha</t>
  </si>
  <si>
    <t>Activ8</t>
  </si>
  <si>
    <t>Summers Georgina</t>
  </si>
  <si>
    <t>Lansdowne</t>
  </si>
  <si>
    <t>Cotswold</t>
  </si>
  <si>
    <t>France Grace</t>
  </si>
  <si>
    <t>Denney Briea</t>
  </si>
  <si>
    <t>Gulley Sarah</t>
  </si>
  <si>
    <t>Prise Kerry</t>
  </si>
  <si>
    <t>Shearman Carolyn</t>
  </si>
  <si>
    <t>Montgomery Tasha</t>
  </si>
  <si>
    <t>Grosvenor</t>
  </si>
  <si>
    <t xml:space="preserve"> Name</t>
  </si>
  <si>
    <t>Northumbria Uni</t>
  </si>
  <si>
    <t>Sweeney Shannon</t>
  </si>
  <si>
    <t>Mary Hawdon</t>
  </si>
  <si>
    <t>Hall Sara</t>
  </si>
  <si>
    <t>Baron Janet</t>
  </si>
  <si>
    <t>Hohlbein Frauke</t>
  </si>
  <si>
    <t>Neusser Schwimmverein</t>
  </si>
  <si>
    <t>Figge Miriam</t>
  </si>
  <si>
    <t>SWE</t>
  </si>
  <si>
    <t>Levin Charlotte</t>
  </si>
  <si>
    <t>Lawson Danielle</t>
  </si>
  <si>
    <t>RGS Worcester</t>
  </si>
  <si>
    <t>Lim Valerie</t>
  </si>
  <si>
    <t>Turley Alix</t>
  </si>
  <si>
    <t>Stockholm</t>
  </si>
  <si>
    <t>Gotti Eugenia</t>
  </si>
  <si>
    <t>Casaglia Matilde</t>
  </si>
  <si>
    <t>Wheeler Joanne</t>
  </si>
  <si>
    <t>Wessex Blades</t>
  </si>
  <si>
    <t>Hornby Odette</t>
  </si>
  <si>
    <t>Kegel Witt</t>
  </si>
  <si>
    <t>St. Pauls</t>
  </si>
  <si>
    <t>Grant Fiona</t>
  </si>
  <si>
    <t>Grant Karen</t>
  </si>
  <si>
    <t>Blackwood Eleanor</t>
  </si>
  <si>
    <t>Jamieson Laura</t>
  </si>
  <si>
    <t>Foreign 2011-12</t>
  </si>
  <si>
    <t>Chelsea</t>
  </si>
  <si>
    <t>Donaghy Laura</t>
  </si>
  <si>
    <t>Plymouth Uni</t>
  </si>
  <si>
    <t>Zaitseva Anna</t>
  </si>
  <si>
    <t>Clements Victoria</t>
  </si>
  <si>
    <t>Espada</t>
  </si>
  <si>
    <t>KUW</t>
  </si>
  <si>
    <t>Alabduljader Kholoud</t>
  </si>
  <si>
    <t>Laschetti Lorette</t>
  </si>
  <si>
    <t>Faulkner Nicola</t>
  </si>
  <si>
    <t>Doha</t>
  </si>
  <si>
    <t>Budapest</t>
  </si>
  <si>
    <t>Keele</t>
  </si>
  <si>
    <t>Chilwell Blades</t>
  </si>
  <si>
    <t>Boyle Hannah</t>
  </si>
  <si>
    <t>Sheffield Buccaneers</t>
  </si>
  <si>
    <t>University of Kent</t>
  </si>
  <si>
    <t>Four of Clubs</t>
  </si>
  <si>
    <t xml:space="preserve">Birm </t>
  </si>
  <si>
    <t>Coleman-Lenehan Kate</t>
  </si>
  <si>
    <t>Manson Kate</t>
  </si>
  <si>
    <t>Lamb Sarah</t>
  </si>
  <si>
    <t>Loose Katharina</t>
  </si>
  <si>
    <t>University of St Andrews</t>
  </si>
  <si>
    <t>Anderson Laura</t>
  </si>
  <si>
    <t>Cumming Jennifer</t>
  </si>
  <si>
    <t>Stirling Uni</t>
  </si>
  <si>
    <t>Herranen Ani</t>
  </si>
  <si>
    <t>Rovaniemen Miekkai</t>
  </si>
  <si>
    <t>Werner Maja</t>
  </si>
  <si>
    <t>C4 FK Kristiisnsta</t>
  </si>
  <si>
    <t>Dalla Pria Alessia</t>
  </si>
  <si>
    <t>London FC</t>
  </si>
  <si>
    <t>Tran Christine</t>
  </si>
  <si>
    <t>CE Rouen</t>
  </si>
  <si>
    <t>Uhlmann</t>
  </si>
  <si>
    <t>Berthier Diane</t>
  </si>
  <si>
    <t>Schofield Jennifer</t>
  </si>
  <si>
    <t>Leeds University</t>
  </si>
  <si>
    <t>Manchester University</t>
  </si>
  <si>
    <t>Hide Amelia</t>
  </si>
  <si>
    <t>Sparks Anna</t>
  </si>
  <si>
    <t>Hall Mia</t>
  </si>
  <si>
    <t>Leeds Met</t>
  </si>
  <si>
    <t>Hide Victoria</t>
  </si>
  <si>
    <t>Turnbull Gillian</t>
  </si>
  <si>
    <t>White Sally</t>
  </si>
  <si>
    <t>Harrison Charlotte</t>
  </si>
  <si>
    <t>Kent Uni</t>
  </si>
  <si>
    <t>Pritchard Cassie</t>
  </si>
  <si>
    <t>Shortlands House</t>
  </si>
  <si>
    <t xml:space="preserve">Bottle Sandra </t>
  </si>
  <si>
    <t>Bradley Ellen</t>
  </si>
  <si>
    <t>Club Escrime Winchester</t>
  </si>
  <si>
    <t>Auvray Alice</t>
  </si>
  <si>
    <t>Pensa Marine</t>
  </si>
  <si>
    <t>Marchais Magalie</t>
  </si>
  <si>
    <t>Dickinson Jemima</t>
  </si>
  <si>
    <t>Miller Lyndsey</t>
  </si>
  <si>
    <t>Higham Lucy</t>
  </si>
  <si>
    <t>USA</t>
  </si>
  <si>
    <t>Nankin</t>
  </si>
  <si>
    <t>Europeans</t>
  </si>
  <si>
    <t>Forman Aliza</t>
  </si>
  <si>
    <t>ISR</t>
  </si>
  <si>
    <t>Coe Leah</t>
  </si>
  <si>
    <t>Salih Saffron</t>
  </si>
  <si>
    <t>Johnson Kerrie</t>
  </si>
  <si>
    <t>Dream Fencing</t>
  </si>
  <si>
    <t>Brown Abigail</t>
  </si>
  <si>
    <t>Freese Deanna</t>
  </si>
  <si>
    <t>Marston Holly</t>
  </si>
  <si>
    <t>Romiley</t>
  </si>
  <si>
    <t>Silvey Rachel</t>
  </si>
  <si>
    <t>Lomas  Megan</t>
  </si>
  <si>
    <t>Leipzig</t>
  </si>
  <si>
    <t xml:space="preserve">Norfolk </t>
  </si>
  <si>
    <t>Knowles Katie</t>
  </si>
  <si>
    <t>Toth Eniko</t>
  </si>
  <si>
    <t>Howser Kate</t>
  </si>
  <si>
    <t>OPS Epee</t>
  </si>
  <si>
    <t>Vale Fencing Club</t>
  </si>
  <si>
    <t>Sanchez-Lethem Sara</t>
  </si>
  <si>
    <t>Brixton</t>
  </si>
  <si>
    <t>Aston Francesca</t>
  </si>
  <si>
    <t>Cusselle Jenney</t>
  </si>
  <si>
    <t>University of Surrey</t>
  </si>
  <si>
    <t>Koeva Gerry</t>
  </si>
  <si>
    <t>Dazzi Marta</t>
  </si>
  <si>
    <t>Elstrub Stephanie</t>
  </si>
  <si>
    <t>London Freemen's School</t>
  </si>
  <si>
    <t>S. Ireland</t>
  </si>
  <si>
    <t>Foyle Fencing</t>
  </si>
  <si>
    <t>O'Keeffe Lisa</t>
  </si>
  <si>
    <t>Evans Carla</t>
  </si>
  <si>
    <t>NUIM</t>
  </si>
  <si>
    <t xml:space="preserve">Carey Aoife </t>
  </si>
  <si>
    <t>York</t>
  </si>
  <si>
    <t>Bath Swords</t>
  </si>
  <si>
    <t>St. Paul's FC</t>
  </si>
  <si>
    <t>Gadaski</t>
  </si>
  <si>
    <t>Stone Gillian</t>
  </si>
  <si>
    <t>Landahl Donna</t>
  </si>
  <si>
    <t>Boehm Laura</t>
  </si>
  <si>
    <t>Revesz Julianna</t>
  </si>
  <si>
    <t>Knightsbridge</t>
  </si>
  <si>
    <t>Dulac Emma</t>
  </si>
  <si>
    <t>Escrime</t>
  </si>
  <si>
    <t>Smith Elizabeth</t>
  </si>
  <si>
    <t>Stourport</t>
  </si>
  <si>
    <t>Gourley Sarah Jane</t>
  </si>
  <si>
    <t>Hamzaoui Nour</t>
  </si>
  <si>
    <t>Davies-Gregory Katie</t>
  </si>
  <si>
    <t>Irwin Ellie</t>
  </si>
  <si>
    <t>Redhill EC</t>
  </si>
  <si>
    <t>Manuel Venetia</t>
  </si>
  <si>
    <t>Balint Anna</t>
  </si>
  <si>
    <t>St. Andrews</t>
  </si>
  <si>
    <t>Pillage Kelcey</t>
  </si>
  <si>
    <t>Verastegui Beatriz</t>
  </si>
  <si>
    <t>Huntingdonshire</t>
  </si>
  <si>
    <t>Newman Kate</t>
  </si>
  <si>
    <t>2012-2013</t>
  </si>
  <si>
    <t>NW Open</t>
  </si>
  <si>
    <t>Highland</t>
  </si>
  <si>
    <t>Lancey Stella</t>
  </si>
  <si>
    <t>Bristol FC</t>
  </si>
  <si>
    <t>Yate Jenny</t>
  </si>
  <si>
    <t>Ddraig Wern FC</t>
  </si>
  <si>
    <t>Cusselle Jenny</t>
  </si>
  <si>
    <t>Orchart Olivia</t>
  </si>
  <si>
    <t>Pullar Hannah</t>
  </si>
  <si>
    <t>Milton Keynes</t>
  </si>
  <si>
    <t>Beadle Charlotte</t>
  </si>
  <si>
    <t xml:space="preserve">Chichester Sword </t>
  </si>
  <si>
    <t>Sheehan Zoe</t>
  </si>
  <si>
    <t>Swindon</t>
  </si>
  <si>
    <t>McGonagle Rosie</t>
  </si>
  <si>
    <t>Rooney Anna</t>
  </si>
  <si>
    <t>University of Ulcer</t>
  </si>
  <si>
    <t>Aberdeen University FC</t>
  </si>
  <si>
    <t>Herouard Na-Ha</t>
  </si>
  <si>
    <t>Heriot Watt University FC</t>
  </si>
  <si>
    <t>Euteneuer Ann</t>
  </si>
  <si>
    <t>Satelitte 2011-12</t>
  </si>
  <si>
    <t>Women's Epee Rankings 2012-2013</t>
  </si>
  <si>
    <t>Cocks Moor</t>
  </si>
  <si>
    <t>M8</t>
  </si>
  <si>
    <t>Milner Barry</t>
  </si>
  <si>
    <t xml:space="preserve">Dalla Pria Alessia </t>
  </si>
  <si>
    <t>Gohner Jann</t>
  </si>
  <si>
    <t>OFC Bonn</t>
  </si>
  <si>
    <t>Niesalla Heide</t>
  </si>
  <si>
    <t>Hamburger Fechtclub</t>
  </si>
  <si>
    <t>Meek Florence</t>
  </si>
  <si>
    <t>Brooks Susan Ann</t>
  </si>
  <si>
    <t>ARG</t>
  </si>
  <si>
    <t>Di Tella Isabel</t>
  </si>
  <si>
    <t>Westgate Jemma</t>
  </si>
  <si>
    <t>Mills Emily</t>
  </si>
  <si>
    <t>Barnstaple FC</t>
  </si>
  <si>
    <t>Rawlins Katie</t>
  </si>
  <si>
    <t>Pipes Georgina</t>
  </si>
  <si>
    <t>Ryan Emma</t>
  </si>
  <si>
    <t>Virtual Swords (AUS)</t>
  </si>
  <si>
    <t>AUS</t>
  </si>
  <si>
    <t>Brookes Rachel</t>
  </si>
  <si>
    <t>Conner Rachel</t>
  </si>
  <si>
    <t>Lazlo</t>
  </si>
  <si>
    <t>Syroka Monika</t>
  </si>
  <si>
    <t>Williams Emma</t>
  </si>
  <si>
    <t>Wakefield Rebecca</t>
  </si>
  <si>
    <t>Brown Lucie</t>
  </si>
  <si>
    <t>Cocks Moors Woods</t>
  </si>
  <si>
    <t>Costigan Kelley</t>
  </si>
  <si>
    <t>Woodhouse Polly</t>
  </si>
  <si>
    <t>De Bhuinn Una</t>
  </si>
  <si>
    <t>Fence Fit Dublin</t>
  </si>
  <si>
    <t>Strathclyde University</t>
  </si>
  <si>
    <t>Jackson Jen</t>
  </si>
  <si>
    <t>Victoria (Melbourne)</t>
  </si>
  <si>
    <t>Copenhagen</t>
  </si>
  <si>
    <t>Foreign 2012-13</t>
  </si>
  <si>
    <t>Satelitte 2012-13</t>
  </si>
  <si>
    <t>Alencon</t>
  </si>
  <si>
    <t>Schofield Katharine M</t>
  </si>
  <si>
    <t>Kuppittea</t>
  </si>
  <si>
    <t>Belgrade</t>
  </si>
  <si>
    <t>Cambs. (W)</t>
  </si>
  <si>
    <t>Silk Denise</t>
  </si>
  <si>
    <t>Dacorum</t>
  </si>
  <si>
    <t>Duxon Emma</t>
  </si>
  <si>
    <t>Chillwell Blades</t>
  </si>
  <si>
    <t>Cobham FC</t>
  </si>
  <si>
    <t>Ferm Camilla</t>
  </si>
  <si>
    <t>Chelsea FC</t>
  </si>
  <si>
    <t>Gautry Zoe</t>
  </si>
  <si>
    <t>Tulacz Wioleta</t>
  </si>
  <si>
    <t>Gerle Borbala</t>
  </si>
  <si>
    <t>Heskett Ingrid</t>
  </si>
  <si>
    <t>Mathieu Beni</t>
  </si>
  <si>
    <t>Redding Megan</t>
  </si>
  <si>
    <t>Cads</t>
  </si>
  <si>
    <t>Earl Sylvia</t>
  </si>
  <si>
    <t>Jones Bethan</t>
  </si>
  <si>
    <t>Bakewell</t>
  </si>
  <si>
    <t>Leadbetter Sara</t>
  </si>
  <si>
    <t>Partridge Ailsa</t>
  </si>
  <si>
    <t>Redikin Sarah</t>
  </si>
  <si>
    <t>Caldecourt Lucy</t>
  </si>
  <si>
    <t>Akers Eleanor</t>
  </si>
  <si>
    <t>Pritchard Vicky</t>
  </si>
  <si>
    <t>Sway</t>
  </si>
  <si>
    <t>Virgitti Vanessa</t>
  </si>
  <si>
    <t>Cardff Fencing</t>
  </si>
  <si>
    <t>2011-12</t>
  </si>
  <si>
    <t>HUN</t>
  </si>
  <si>
    <t>Women's Epee at 01.04.2013</t>
  </si>
  <si>
    <t>Birm.</t>
  </si>
  <si>
    <t>Andren Louise</t>
  </si>
  <si>
    <t>Bath Uni</t>
  </si>
  <si>
    <t>Hoogendoorn Amber</t>
  </si>
  <si>
    <t>SV Scaramouche</t>
  </si>
  <si>
    <t>Hamilton Chloe</t>
  </si>
  <si>
    <t>Lodge Harriet</t>
  </si>
  <si>
    <t>Salle Ursa</t>
  </si>
  <si>
    <t>Kim Jee Su</t>
  </si>
  <si>
    <t>UCL</t>
  </si>
  <si>
    <t>Rushbrook Elizabeth</t>
  </si>
  <si>
    <t>QMBL</t>
  </si>
  <si>
    <t>Hancke Tine</t>
  </si>
  <si>
    <t>Koksijde</t>
  </si>
  <si>
    <t>AFG</t>
  </si>
  <si>
    <t>Uba Agnieszka</t>
  </si>
  <si>
    <t>Atkins Hannah</t>
  </si>
  <si>
    <t>University of Sussex</t>
  </si>
  <si>
    <t>Robinson Lyn</t>
  </si>
  <si>
    <t>Clements Megan</t>
  </si>
  <si>
    <t>Foyle College</t>
  </si>
  <si>
    <t>McGinnity Claire</t>
  </si>
  <si>
    <t>2012-13</t>
  </si>
  <si>
    <t>BFA no.</t>
  </si>
  <si>
    <t>Leon Paul</t>
  </si>
  <si>
    <t>Chang Caitlin (Jam)</t>
  </si>
  <si>
    <t>Edinburgh</t>
  </si>
  <si>
    <t xml:space="preserve">Hillier Verity </t>
  </si>
  <si>
    <t>Hillier Verity</t>
  </si>
  <si>
    <t>McGeever Jenny (Ire)</t>
  </si>
  <si>
    <t>Pentathlon Ireland</t>
  </si>
  <si>
    <t>Lazlos</t>
  </si>
  <si>
    <t>Laszlo's</t>
  </si>
  <si>
    <t>Harvie Eleanor</t>
  </si>
  <si>
    <t>Crawley Sword Club</t>
  </si>
  <si>
    <t>Plant Bethan</t>
  </si>
  <si>
    <t>Summers Charlotte</t>
  </si>
  <si>
    <t>Herefordshire</t>
  </si>
  <si>
    <t>De Martin Sofia</t>
  </si>
  <si>
    <t>Pipes Georgia</t>
  </si>
  <si>
    <t>Harrogate Fencing Club</t>
  </si>
  <si>
    <t>Gloucester</t>
  </si>
  <si>
    <t xml:space="preserve">Team Newcastle </t>
  </si>
  <si>
    <t>Snellin Holly</t>
  </si>
  <si>
    <t>Gravesham</t>
  </si>
  <si>
    <t>McCormack Amelia</t>
  </si>
  <si>
    <t>OPS Epee Club</t>
  </si>
  <si>
    <t>Northampton FC</t>
  </si>
  <si>
    <t>Spice Sarah</t>
  </si>
  <si>
    <t>Freemens School, London</t>
  </si>
  <si>
    <t>Aberdeen City FC</t>
  </si>
  <si>
    <t>Sheffield Laura</t>
  </si>
  <si>
    <t>Liverpool University</t>
  </si>
  <si>
    <t>Ortega Gabriella</t>
  </si>
  <si>
    <t>Heaps Jasmine</t>
  </si>
  <si>
    <t>Lancashire Sword</t>
  </si>
  <si>
    <t>Kelly Nicole</t>
  </si>
  <si>
    <t>Kent University</t>
  </si>
  <si>
    <t>Lewes FC</t>
  </si>
  <si>
    <t>Philbin Caitlin</t>
  </si>
  <si>
    <t>Carnoustie High School FC</t>
  </si>
  <si>
    <t>Dungay Katrina</t>
  </si>
  <si>
    <t>Duxon Sophie</t>
  </si>
  <si>
    <t>Jeffrey Nina</t>
  </si>
  <si>
    <t>Wimbledon FC</t>
  </si>
  <si>
    <t>QUB</t>
  </si>
  <si>
    <t>Dybeck Agnes</t>
  </si>
  <si>
    <t>Stirling Uni FC</t>
  </si>
  <si>
    <t>Harvey Sarah</t>
  </si>
  <si>
    <t>Powell Alexandra</t>
  </si>
  <si>
    <t>Juhasz Vera</t>
  </si>
  <si>
    <t>Tenterden FC</t>
  </si>
  <si>
    <t>Follett Charlie</t>
  </si>
  <si>
    <t>Carter Rachel</t>
  </si>
  <si>
    <t>Westley Rebecca</t>
  </si>
  <si>
    <t>North Tamar</t>
  </si>
  <si>
    <t>Al-Wagga Yasmin</t>
  </si>
  <si>
    <t>Crosby Alison</t>
  </si>
  <si>
    <t>Varley Jessica</t>
  </si>
  <si>
    <t>Duxon Julia</t>
  </si>
  <si>
    <t>Pegasus Escrime</t>
  </si>
  <si>
    <t>Cobham</t>
  </si>
  <si>
    <t>Stanley Abigail</t>
  </si>
  <si>
    <t>Lancaster University</t>
  </si>
  <si>
    <t>Parmar Ellie</t>
  </si>
  <si>
    <t>Juhasz Vera(Hun)</t>
  </si>
  <si>
    <t>Johnson Lucy</t>
  </si>
  <si>
    <t>Dublin University</t>
  </si>
  <si>
    <t>Mary Hawden</t>
  </si>
  <si>
    <t>Martin Lily</t>
  </si>
  <si>
    <t>Nicoll Olivia</t>
  </si>
  <si>
    <t>Imperial College</t>
  </si>
  <si>
    <t>Stewart Alex</t>
  </si>
  <si>
    <t>Timmins Alison</t>
  </si>
  <si>
    <t>Geroudet Justine(Sui)</t>
  </si>
  <si>
    <t>Foniciello Daisy</t>
  </si>
  <si>
    <t>Lohoar Self Josephine</t>
  </si>
  <si>
    <t>Cambridge Sword</t>
  </si>
  <si>
    <t>-</t>
  </si>
  <si>
    <t>Meheut Veronique</t>
  </si>
  <si>
    <t>Seacourt</t>
  </si>
  <si>
    <t>Luton</t>
  </si>
  <si>
    <t>Henderson-Roe Maia</t>
  </si>
  <si>
    <t>Noble Niamh</t>
  </si>
  <si>
    <t>OPS</t>
  </si>
  <si>
    <t>Little Katie</t>
  </si>
  <si>
    <t>Salle Lawrence</t>
  </si>
  <si>
    <t>Hills Anna</t>
  </si>
  <si>
    <t>De Boisgelin Douce</t>
  </si>
  <si>
    <t>Streatham</t>
  </si>
  <si>
    <t>Gotti Eugenia (Ita)</t>
  </si>
  <si>
    <t>Maynard Johanna</t>
  </si>
  <si>
    <t>Kiy Patricia</t>
  </si>
  <si>
    <t>Cox Claire</t>
  </si>
  <si>
    <t>Edwards Alys</t>
  </si>
  <si>
    <t>Pentathlon GB</t>
  </si>
  <si>
    <t>Budden Sarah</t>
  </si>
  <si>
    <t>Bryson Kerenza</t>
  </si>
  <si>
    <t>Watkins Abigail</t>
  </si>
  <si>
    <t>Bedson Amelia</t>
  </si>
  <si>
    <t>Milner-Barry</t>
  </si>
  <si>
    <t>Cardiff FC</t>
  </si>
  <si>
    <t>Hereford</t>
  </si>
  <si>
    <t>Russell Swords</t>
  </si>
  <si>
    <t>University of Essex</t>
  </si>
  <si>
    <t xml:space="preserve">London FC        </t>
  </si>
  <si>
    <t xml:space="preserve">          -</t>
  </si>
  <si>
    <t>Bishop Catherine</t>
  </si>
  <si>
    <t>Jeal Laura</t>
  </si>
  <si>
    <t>Cavallo Francesca(Ita)</t>
  </si>
  <si>
    <t>Trupiano Rosella</t>
  </si>
  <si>
    <t>Southgate Jodie</t>
  </si>
  <si>
    <t>Wickford FC</t>
  </si>
  <si>
    <t>Cambridgeshire</t>
  </si>
  <si>
    <t>Kerry Suzannah</t>
  </si>
  <si>
    <t>Stowmarket</t>
  </si>
  <si>
    <t>Lewis-Vaik Khaleah</t>
  </si>
  <si>
    <t>Bedford Modern School</t>
  </si>
  <si>
    <t>Gibb Kathyrn</t>
  </si>
  <si>
    <t>Berriman Anais</t>
  </si>
  <si>
    <t>Warwick University</t>
  </si>
  <si>
    <t>Winterbottom Rachel</t>
  </si>
  <si>
    <t>Bangor University</t>
  </si>
  <si>
    <t>Singleton Lauren</t>
  </si>
  <si>
    <t>Earl-Pickup Nicola</t>
  </si>
  <si>
    <t>Allin Seren</t>
  </si>
  <si>
    <t>Shazad Alleiya</t>
  </si>
  <si>
    <t>Stanley Rachel</t>
  </si>
  <si>
    <t>Hardy Marilyn</t>
  </si>
  <si>
    <t>Bell Kathleen</t>
  </si>
  <si>
    <t>Zhao Linda</t>
  </si>
  <si>
    <t>Shrewsbury Schools</t>
  </si>
  <si>
    <t>Wren Alex</t>
  </si>
  <si>
    <t>Slater Charlotte</t>
  </si>
  <si>
    <t>Lisburn Gladiators</t>
  </si>
  <si>
    <t>Megaw Eve</t>
  </si>
  <si>
    <t>Johnson Emily</t>
  </si>
  <si>
    <t>Kerr Maureen</t>
  </si>
  <si>
    <t>Ulster University</t>
  </si>
  <si>
    <t>Hall Jakki</t>
  </si>
  <si>
    <t>Lewes Fencing Club</t>
  </si>
  <si>
    <t>Gordon Elin</t>
  </si>
  <si>
    <t>Baxter Phoebe</t>
  </si>
  <si>
    <t>Lakey Sian</t>
  </si>
  <si>
    <t>Newbury/Marlborough</t>
  </si>
  <si>
    <t>Gordon Emma</t>
  </si>
  <si>
    <t>Hartley Kirsty</t>
  </si>
  <si>
    <t>Marlborough</t>
  </si>
  <si>
    <t>Mackenzie Maili</t>
  </si>
  <si>
    <t>Robertson Havana</t>
  </si>
  <si>
    <t xml:space="preserve">Chelsea </t>
  </si>
  <si>
    <t>Barnes Rachel</t>
  </si>
  <si>
    <t>Much Wenlock</t>
  </si>
  <si>
    <t>Jones Madison</t>
  </si>
  <si>
    <t>Tethl</t>
  </si>
  <si>
    <t>Westley Susan</t>
  </si>
  <si>
    <t>Stratemeier Mathilda</t>
  </si>
  <si>
    <t>Cotsf</t>
  </si>
  <si>
    <t>Leroi Iracema</t>
  </si>
  <si>
    <t>Presf</t>
  </si>
  <si>
    <t>Nguyen Chi</t>
  </si>
  <si>
    <t>Schulman Christine</t>
  </si>
  <si>
    <t>Oslo</t>
  </si>
  <si>
    <t xml:space="preserve">Thouless Helen </t>
  </si>
  <si>
    <t>Durham University FC</t>
  </si>
  <si>
    <t>Wellock Hannah</t>
  </si>
  <si>
    <t>Caselli Giulia</t>
  </si>
  <si>
    <t>Renhard Phoebe</t>
  </si>
  <si>
    <t xml:space="preserve">Skipton Fencing Club </t>
  </si>
  <si>
    <t>Keeley Chloe</t>
  </si>
  <si>
    <t>Blessington Fencing</t>
  </si>
  <si>
    <t>100195IRL</t>
  </si>
  <si>
    <t>100290IRL</t>
  </si>
  <si>
    <t>100127IRL</t>
  </si>
  <si>
    <t>100168IRL</t>
  </si>
  <si>
    <t>Donaghey Laura (Ire)</t>
  </si>
  <si>
    <t>Donaghey Celine (Ire)</t>
  </si>
  <si>
    <t>Canham Gemma (Ire)</t>
  </si>
  <si>
    <t>Sherry Mia (Ire)</t>
  </si>
  <si>
    <t>Lee Natasha</t>
  </si>
  <si>
    <t>Glasgow University FC</t>
  </si>
  <si>
    <t>Orkney Fencing Club</t>
  </si>
  <si>
    <t>Russell Poly Alice</t>
  </si>
  <si>
    <t>Wen Sally</t>
  </si>
  <si>
    <t>Dundee Fencing Club</t>
  </si>
  <si>
    <t>Anderson Esme</t>
  </si>
  <si>
    <t>Carnoustie High School</t>
  </si>
  <si>
    <t>Ngan Tak Yung (HKG)</t>
  </si>
  <si>
    <t>Malvern Hills</t>
  </si>
  <si>
    <t>Ward Alice</t>
  </si>
  <si>
    <t>Fosu Yasmine (Gha)</t>
  </si>
  <si>
    <t xml:space="preserve">Uff Susan </t>
  </si>
  <si>
    <t>Uff Susan</t>
  </si>
  <si>
    <t>Escrime Academy</t>
  </si>
  <si>
    <t>Sadler Louise</t>
  </si>
  <si>
    <t>Bothwell Phillippa</t>
  </si>
  <si>
    <t>Cardiff University FC</t>
  </si>
  <si>
    <t>Fairweather Pamela</t>
  </si>
  <si>
    <t>Ddraig Wern Gwernyfed</t>
  </si>
  <si>
    <t>Chung Lin (TPE)</t>
  </si>
  <si>
    <t>Lever Rachael</t>
  </si>
  <si>
    <t>Moor Alexandra</t>
  </si>
  <si>
    <t>Southampton</t>
  </si>
  <si>
    <t>Billington Sophie</t>
  </si>
  <si>
    <t>Ashman Carol</t>
  </si>
  <si>
    <t>Leventhorpe Amel</t>
  </si>
  <si>
    <t>Cambridge University</t>
  </si>
  <si>
    <t>Miller Lucy</t>
  </si>
  <si>
    <t>Davis Deborah</t>
  </si>
  <si>
    <t>Marzejewska Jagoda</t>
  </si>
  <si>
    <t>Burns Olivia</t>
  </si>
  <si>
    <t>Sallr</t>
  </si>
  <si>
    <t>Prato Luna Eva</t>
  </si>
  <si>
    <t>Aberdeen Fencing Club</t>
  </si>
  <si>
    <t>Andrews Emma</t>
  </si>
  <si>
    <t>Harron Brienan</t>
  </si>
  <si>
    <t>Foyle</t>
  </si>
  <si>
    <t>Stanley Zoe</t>
  </si>
  <si>
    <t>Hunterhouse</t>
  </si>
  <si>
    <t>Domestic</t>
  </si>
  <si>
    <t xml:space="preserve">Wallace </t>
  </si>
  <si>
    <t>Civelek Keturah</t>
  </si>
  <si>
    <t>Barker Sally</t>
  </si>
  <si>
    <t>Heaps Hannah</t>
  </si>
  <si>
    <t>Cantrill Holly</t>
  </si>
  <si>
    <t>Herriott Watt FC</t>
  </si>
  <si>
    <t>McElroy Jenny</t>
  </si>
  <si>
    <t>Zhan Jenny</t>
  </si>
  <si>
    <t>SAUFC</t>
  </si>
  <si>
    <t>Ashman Francesca</t>
  </si>
  <si>
    <t>Grant Adrianne</t>
  </si>
  <si>
    <t>Regan Siobhan</t>
  </si>
  <si>
    <t>Wood Lucy</t>
  </si>
  <si>
    <t>Glasgow West End</t>
  </si>
  <si>
    <t>Braveheart Fencing Club</t>
  </si>
  <si>
    <t>Dilettante</t>
  </si>
  <si>
    <t>Redhill &amp; Reigate FC</t>
  </si>
  <si>
    <t>NG Ashley</t>
  </si>
  <si>
    <t>Willett Lulu</t>
  </si>
  <si>
    <t>Tenterden</t>
  </si>
  <si>
    <t>Sallo Ossian</t>
  </si>
  <si>
    <t>Grant Lucy</t>
  </si>
  <si>
    <t>Ndebele Nellie</t>
  </si>
  <si>
    <t>O'Malley Rachel</t>
  </si>
  <si>
    <t>McGee Sophia</t>
  </si>
  <si>
    <t>Munster Blades</t>
  </si>
  <si>
    <t>Pembroke FC</t>
  </si>
  <si>
    <t>Mion Anna-Lise (Ire)</t>
  </si>
  <si>
    <t>Laschetti Lorette (Ire)</t>
  </si>
  <si>
    <t>Muir Joanna</t>
  </si>
  <si>
    <t>Selman Ailsa</t>
  </si>
  <si>
    <t>Liverpool</t>
  </si>
  <si>
    <t>Stannard-Powell Amy</t>
  </si>
  <si>
    <t>Scottish Saltires</t>
  </si>
  <si>
    <t>Kamenova Yuliana</t>
  </si>
  <si>
    <t>University of Glasgow</t>
  </si>
  <si>
    <t>Muir Erin</t>
  </si>
  <si>
    <t>Kyle FC</t>
  </si>
  <si>
    <t>Wright Amber</t>
  </si>
  <si>
    <t>Stewartry</t>
  </si>
  <si>
    <t>Allcoat Jane</t>
  </si>
  <si>
    <t xml:space="preserve">Malvern </t>
  </si>
  <si>
    <t>Martin Isobel</t>
  </si>
  <si>
    <t>Trevethan Lottie</t>
  </si>
  <si>
    <t>Donten Anna</t>
  </si>
  <si>
    <t>Pascoe Laura</t>
  </si>
  <si>
    <t xml:space="preserve"> </t>
  </si>
  <si>
    <t>Fisk Hannah</t>
  </si>
  <si>
    <t>Leeds University FC</t>
  </si>
  <si>
    <t>Haswell Gayle</t>
  </si>
  <si>
    <t>Knowles Rebecca</t>
  </si>
  <si>
    <t>Marlborough FC</t>
  </si>
  <si>
    <t>McCormack Maisie</t>
  </si>
  <si>
    <t>Miles Katy</t>
  </si>
  <si>
    <t>Clark Camilla</t>
  </si>
  <si>
    <t>Beaumont Ruby</t>
  </si>
  <si>
    <t>Royal Holloway London Uni</t>
  </si>
  <si>
    <t>Chambers Mabel</t>
  </si>
  <si>
    <t>Johnson Lucy(Ire)</t>
  </si>
  <si>
    <t>Clancy Caroline</t>
  </si>
  <si>
    <t>NLSC</t>
  </si>
  <si>
    <t>Pan Ying</t>
  </si>
  <si>
    <t>Plymouth University</t>
  </si>
  <si>
    <t>Hale Caron</t>
  </si>
  <si>
    <t>Bywater Emily</t>
  </si>
  <si>
    <t>Hill Rukia</t>
  </si>
  <si>
    <t>Salle Hadalin</t>
  </si>
  <si>
    <t>Jones Wednesday</t>
  </si>
  <si>
    <t>Salle Scipanors</t>
  </si>
  <si>
    <t>Ballaster Elizabeth</t>
  </si>
  <si>
    <t>Cambs</t>
  </si>
  <si>
    <t>Aberdeen</t>
  </si>
  <si>
    <t>Sapetschnig Alexandra</t>
  </si>
  <si>
    <t>Evans Kathryn</t>
  </si>
  <si>
    <t xml:space="preserve">Chichester </t>
  </si>
  <si>
    <t>Downer Kate</t>
  </si>
  <si>
    <t>Hogg Serena</t>
  </si>
  <si>
    <t>Guarino Michelle</t>
  </si>
  <si>
    <t>McQuaker-Kajiwara Isabella</t>
  </si>
  <si>
    <t>Taylor Manson</t>
  </si>
  <si>
    <t>Tucci Ludovica (Ita)</t>
  </si>
  <si>
    <t>Asd Partenope</t>
  </si>
  <si>
    <t>SS Lazio Scherma Ariccia</t>
  </si>
  <si>
    <t xml:space="preserve">                         -</t>
  </si>
  <si>
    <t>Shepherd-Foster Margaret</t>
  </si>
  <si>
    <t>Rodriguez Caro Helena</t>
  </si>
  <si>
    <t>Oxford University FC</t>
  </si>
  <si>
    <t xml:space="preserve">Villa Allesandra </t>
  </si>
  <si>
    <t>Dimitri Giovanna Maria</t>
  </si>
  <si>
    <t>Cambridge University FC</t>
  </si>
  <si>
    <t>Graham Megan</t>
  </si>
  <si>
    <t>Smyth Gabriella</t>
  </si>
  <si>
    <t>Norfolk</t>
  </si>
  <si>
    <t>Sica Susan Maria (Ita)</t>
  </si>
  <si>
    <t>Chan Sin Yan (Hkg)</t>
  </si>
  <si>
    <t>Leon Paul Epee</t>
  </si>
  <si>
    <t>Kezler Fencing Club</t>
  </si>
  <si>
    <t>MX Fencing</t>
  </si>
  <si>
    <t>Smithyman Isabel</t>
  </si>
  <si>
    <t>Notts Uni</t>
  </si>
  <si>
    <t>Vicente Carina</t>
  </si>
  <si>
    <t>Du Juan</t>
  </si>
  <si>
    <t>Brighton and Hove Fencing</t>
  </si>
  <si>
    <t>Eltham Gabriella</t>
  </si>
  <si>
    <t>Women's Epee Rankings 2016-2017</t>
  </si>
  <si>
    <t>Satellite 2016-17</t>
  </si>
  <si>
    <t>Geneve</t>
  </si>
  <si>
    <t>Tallin</t>
  </si>
  <si>
    <t xml:space="preserve">Foreign 2016-17 </t>
  </si>
  <si>
    <t>Saudo Sophie (Fra)</t>
  </si>
  <si>
    <t>St Clair Jones Sophie</t>
  </si>
  <si>
    <t>Dudley Amelia</t>
  </si>
  <si>
    <t>Royal Tunbridge Wells</t>
  </si>
  <si>
    <t>Louis Avery</t>
  </si>
  <si>
    <t>Plymouth Fencing Club</t>
  </si>
  <si>
    <t>Palano Elena</t>
  </si>
  <si>
    <t>Parsons Katie-May</t>
  </si>
  <si>
    <t>Taylor Eleanor</t>
  </si>
  <si>
    <t>De Laperouse Astree</t>
  </si>
  <si>
    <t>Queen's Gate School</t>
  </si>
  <si>
    <t>Haynes Georgia</t>
  </si>
  <si>
    <t>Knowles Charlotte</t>
  </si>
  <si>
    <t>North Tamar FC</t>
  </si>
  <si>
    <t>Reading Fencing Club</t>
  </si>
  <si>
    <t>Huntingdon Fencing Club</t>
  </si>
  <si>
    <t>Law Catherine</t>
  </si>
  <si>
    <t>Doncaster</t>
  </si>
  <si>
    <t>Moret Brighid</t>
  </si>
  <si>
    <t>Cotswold FC</t>
  </si>
  <si>
    <t xml:space="preserve">N.W. Open </t>
  </si>
  <si>
    <t>Furia Alyssa (USA)</t>
  </si>
  <si>
    <t xml:space="preserve">                          -</t>
  </si>
  <si>
    <t>Counter Zoe</t>
  </si>
  <si>
    <t>Koch Viktoria-Luise (Sui)</t>
  </si>
  <si>
    <t>Georges Michelle</t>
  </si>
  <si>
    <t>McGinnity Marie</t>
  </si>
  <si>
    <t>Todd Katherine</t>
  </si>
  <si>
    <t>Belfast Fencing</t>
  </si>
  <si>
    <t>Coleman Kate</t>
  </si>
  <si>
    <t>Marshall Susanne</t>
  </si>
  <si>
    <t>Frisby Fencers</t>
  </si>
  <si>
    <t>Comp. Date</t>
  </si>
  <si>
    <t>No. Present</t>
  </si>
  <si>
    <t>Sept</t>
  </si>
  <si>
    <t>Oct</t>
  </si>
  <si>
    <t>Nov</t>
  </si>
  <si>
    <t>Dec</t>
  </si>
  <si>
    <t>Jan</t>
  </si>
  <si>
    <t>Feb</t>
  </si>
  <si>
    <t>May</t>
  </si>
  <si>
    <t>June</t>
  </si>
  <si>
    <t>July</t>
  </si>
  <si>
    <t>August</t>
  </si>
  <si>
    <t>Comp. Nif</t>
  </si>
  <si>
    <t>Home 2016-17</t>
  </si>
  <si>
    <t>Rumble Jessica</t>
  </si>
  <si>
    <t>Dynamo</t>
  </si>
  <si>
    <t>Calderon Brown Karina</t>
  </si>
  <si>
    <t>Skelton Jacquelyn</t>
  </si>
  <si>
    <t>Woodhouse Eaves Fencing Club</t>
  </si>
  <si>
    <t>Lazberg Jana</t>
  </si>
  <si>
    <t>Loughborough University</t>
  </si>
  <si>
    <t>Able Sadie</t>
  </si>
  <si>
    <t>Oundle Peterborough &amp; Stamford</t>
  </si>
  <si>
    <t>Gilbert Keziah</t>
  </si>
  <si>
    <t>Kurgo Leonara</t>
  </si>
  <si>
    <t>Assassa Katie</t>
  </si>
  <si>
    <t>Ackworth School</t>
  </si>
  <si>
    <t>Barnard Kezia</t>
  </si>
  <si>
    <t>Hull Crusaders Fencing Club</t>
  </si>
  <si>
    <t>Bloomfield Niamh</t>
  </si>
  <si>
    <t>Cooper Clementine</t>
  </si>
  <si>
    <t>Yorkshire Pentathlon</t>
  </si>
  <si>
    <t>Holyoake Abbie</t>
  </si>
  <si>
    <t>Royal Armouries Fencing Club</t>
  </si>
  <si>
    <t>Lawrence Natalie</t>
  </si>
  <si>
    <t>Oreilly Collins Sionann</t>
  </si>
  <si>
    <t>Symms Molly</t>
  </si>
  <si>
    <t>Skipton Fencing Club</t>
  </si>
  <si>
    <t>Waverley-Hudson Naomi</t>
  </si>
  <si>
    <t>Cocks Moors</t>
  </si>
  <si>
    <t>Zs Toth Anna</t>
  </si>
  <si>
    <t>Hungarian Pentathlon</t>
  </si>
  <si>
    <t>NSSV Don Quichote</t>
  </si>
  <si>
    <t>Walker Cath</t>
  </si>
  <si>
    <t>Wigham Ellie</t>
  </si>
  <si>
    <t>University of Bristol</t>
  </si>
  <si>
    <t>Lee Maddy</t>
  </si>
  <si>
    <t>Grimshaw Rose</t>
  </si>
  <si>
    <t>Boyes-Hunter Daisy</t>
  </si>
  <si>
    <t>Webb Georgia</t>
  </si>
  <si>
    <t>Tynedale Fencing Club</t>
  </si>
  <si>
    <t>Van Uitert Moniek</t>
  </si>
  <si>
    <t>Soolancelot</t>
  </si>
  <si>
    <t>Markova Yassena</t>
  </si>
  <si>
    <t>Konrad Maarja</t>
  </si>
  <si>
    <t>Foxwell-Moss Taylor</t>
  </si>
  <si>
    <t>Simmonds Constance</t>
  </si>
  <si>
    <t>Claessen Jill</t>
  </si>
  <si>
    <t>Wycliffe School</t>
  </si>
  <si>
    <t>Davison Zoe</t>
  </si>
  <si>
    <t>Hughes Kara</t>
  </si>
  <si>
    <t>Hartbury</t>
  </si>
  <si>
    <t>Jones Jessica</t>
  </si>
  <si>
    <t>Swansea Fencing Club</t>
  </si>
  <si>
    <t>Lebus Abby</t>
  </si>
  <si>
    <t>Parker Holly</t>
  </si>
  <si>
    <t>Sutton Jessica</t>
  </si>
  <si>
    <t>Mulkeen Anna</t>
  </si>
  <si>
    <t>Edgecliffe-Johnson Imogen</t>
  </si>
  <si>
    <t>Bruzgo Victoria</t>
  </si>
  <si>
    <t>Tettenhall</t>
  </si>
  <si>
    <t>Fechtgesellschaft Basel</t>
  </si>
  <si>
    <t>Court Annabel</t>
  </si>
  <si>
    <t>Collin Sarah</t>
  </si>
  <si>
    <t>Derry Open</t>
  </si>
  <si>
    <t>Leon Paul Epee Club</t>
  </si>
  <si>
    <t>Oxfam open</t>
  </si>
  <si>
    <t>Lindsay Georgina</t>
  </si>
  <si>
    <t>Davies Libby</t>
  </si>
  <si>
    <t>Macall Kathyrn</t>
  </si>
  <si>
    <t>M8 Open</t>
  </si>
  <si>
    <t>Clancy Sarah</t>
  </si>
  <si>
    <t>Philippe Constance</t>
  </si>
  <si>
    <t>GWEFC</t>
  </si>
  <si>
    <t>Suzhon</t>
  </si>
  <si>
    <t xml:space="preserve">Cambridge W. </t>
  </si>
  <si>
    <t>Silk Amy</t>
  </si>
  <si>
    <t>Sloper Lucy</t>
  </si>
  <si>
    <t>QMBT</t>
  </si>
  <si>
    <t>Wyatt Layla</t>
  </si>
  <si>
    <t>Royal Navy</t>
  </si>
  <si>
    <t>Fielding Dana</t>
  </si>
  <si>
    <t>West Fife Fencing Club</t>
  </si>
  <si>
    <t>Gelzinyte Elena</t>
  </si>
  <si>
    <t>Wilson Jennifer</t>
  </si>
  <si>
    <t>Seymour Hannah</t>
  </si>
  <si>
    <t>Mullen Alisha</t>
  </si>
  <si>
    <t>Ireland</t>
  </si>
  <si>
    <t>Barcelona</t>
  </si>
  <si>
    <t>Merseyside</t>
  </si>
  <si>
    <t>Vizard Georgia</t>
  </si>
  <si>
    <t>Smith-Newsam Shirley</t>
  </si>
  <si>
    <t>Hornchurch</t>
  </si>
  <si>
    <t>Quinn Georgia</t>
  </si>
  <si>
    <t>Grayson Lilly-Ann</t>
  </si>
  <si>
    <t>Reed Kathryn</t>
  </si>
  <si>
    <t>Derbyshire Academy</t>
  </si>
  <si>
    <t>Forse Jessica</t>
  </si>
  <si>
    <t>Legano</t>
  </si>
  <si>
    <t>Lancaster</t>
  </si>
  <si>
    <t>Green Olivia</t>
  </si>
  <si>
    <t>Marshall</t>
  </si>
  <si>
    <t>Whitaker Emma</t>
  </si>
  <si>
    <t>Woodman Isabelle</t>
  </si>
  <si>
    <t>Blackpool</t>
  </si>
  <si>
    <t>Warwick</t>
  </si>
  <si>
    <t>Mar</t>
  </si>
  <si>
    <t>Maiz-Tome Laura</t>
  </si>
  <si>
    <t>Deschamps Maude</t>
  </si>
  <si>
    <t>LSE</t>
  </si>
  <si>
    <t>Prisco Laura</t>
  </si>
  <si>
    <t>Simcock-Brown Madelaine</t>
  </si>
  <si>
    <t>Fournier Louise</t>
  </si>
  <si>
    <t>Edinburgh University FC</t>
  </si>
  <si>
    <t>Papadopoulos Keira</t>
  </si>
  <si>
    <t>Dunblane</t>
  </si>
  <si>
    <t>100067IRL</t>
  </si>
  <si>
    <t>100272IRL</t>
  </si>
  <si>
    <t>100086IRL</t>
  </si>
  <si>
    <t>Clarke Isabelle</t>
  </si>
  <si>
    <t>100504IRL</t>
  </si>
  <si>
    <t>Mellon-Whelan Sorhca</t>
  </si>
  <si>
    <t>Salle Dublin</t>
  </si>
  <si>
    <t>100199IRL</t>
  </si>
  <si>
    <t>Nicoara Andrea (USA)</t>
  </si>
  <si>
    <t>Nif March 2017</t>
  </si>
  <si>
    <t>NI Open</t>
  </si>
  <si>
    <t>Brixton FC</t>
  </si>
  <si>
    <t>Baptiste-Halliday Mercedes</t>
  </si>
  <si>
    <t>Summers Isabella</t>
  </si>
  <si>
    <t>Townsend Katherine</t>
  </si>
  <si>
    <t>Escrime Mont Royal</t>
  </si>
  <si>
    <t>Moss Siobhan (Can)</t>
  </si>
  <si>
    <t>Turku</t>
  </si>
  <si>
    <t>Leicester</t>
  </si>
  <si>
    <t>Mitchell Georgina</t>
  </si>
  <si>
    <t>John Tia</t>
  </si>
  <si>
    <t>Costagliola Camilla</t>
  </si>
  <si>
    <t>Orbell On Yee</t>
  </si>
  <si>
    <t>Birmingham</t>
  </si>
  <si>
    <t>Championships</t>
  </si>
  <si>
    <t>Apr</t>
  </si>
  <si>
    <t>Broughton-Lloyd Abbey</t>
  </si>
  <si>
    <t>Farnfield Samantha</t>
  </si>
  <si>
    <t>Keresztes Piroska(Ire)</t>
  </si>
  <si>
    <t>Pembroke</t>
  </si>
  <si>
    <t>Dacorum MPC</t>
  </si>
  <si>
    <t>Fecht Union Linz</t>
  </si>
  <si>
    <t>Sancho Gala Hess</t>
  </si>
  <si>
    <t>Emmenegger Solange (Sui)</t>
  </si>
  <si>
    <t>Zuger</t>
  </si>
  <si>
    <t>Cavallo Francesca</t>
  </si>
  <si>
    <t>Bousefield Alex</t>
  </si>
  <si>
    <t>Stanier Lydia</t>
  </si>
  <si>
    <t>Mangiarotti</t>
  </si>
  <si>
    <t>Oien Jacqueline</t>
  </si>
  <si>
    <t>Haverstock FC</t>
  </si>
  <si>
    <t>Chung-Halpern Ines</t>
  </si>
  <si>
    <t>Lambert Justine</t>
  </si>
  <si>
    <t>Bristol University</t>
  </si>
  <si>
    <t>Robson Emilia</t>
  </si>
  <si>
    <t>Newcastle Fencing Club</t>
  </si>
  <si>
    <t>Elite</t>
  </si>
  <si>
    <t>Maynard Elke</t>
  </si>
  <si>
    <t>Falby Clementine</t>
  </si>
  <si>
    <t>Dunblane FC</t>
  </si>
  <si>
    <t>Yan Chujun</t>
  </si>
  <si>
    <t>Heriott Watt</t>
  </si>
  <si>
    <t>Erner Sofie</t>
  </si>
  <si>
    <t>Glasgow University</t>
  </si>
  <si>
    <t>Smith Lorna</t>
  </si>
  <si>
    <t>Assadourian Nouneh (Arm)</t>
  </si>
  <si>
    <t xml:space="preserve">Rowlands  Helen </t>
  </si>
  <si>
    <t xml:space="preserve">Rowlands Helen </t>
  </si>
  <si>
    <t>Hindsgaul Camille Boelt (Den)</t>
  </si>
  <si>
    <t>Dalla Pria Alessia (Ita)</t>
  </si>
  <si>
    <t>Walach Maria-Theresia (Aut)</t>
  </si>
  <si>
    <t>MacKinnon Leonora (Can)</t>
  </si>
  <si>
    <t>Rahardja Rania Herina (Sin)</t>
  </si>
  <si>
    <t>Levin Charlotte (Swe)</t>
  </si>
  <si>
    <t>Rahardja Rania Hernia (Sin)</t>
  </si>
  <si>
    <t>Villacellino Aurora Yingchun (Sin)</t>
  </si>
  <si>
    <t xml:space="preserve">Hampshire </t>
  </si>
  <si>
    <t>St. Duje Cup</t>
  </si>
  <si>
    <t>Obster Ellen(Ned)</t>
  </si>
  <si>
    <t>Obster Ellen (Ned)</t>
  </si>
  <si>
    <t>Brodie Millie</t>
  </si>
  <si>
    <t>Northampton Fencing</t>
  </si>
  <si>
    <t>Carnac Tamara</t>
  </si>
  <si>
    <t>Lau Yee Lok</t>
  </si>
  <si>
    <t>Surrey University</t>
  </si>
  <si>
    <t>Cornish Joanne</t>
  </si>
  <si>
    <t>Southampton University</t>
  </si>
  <si>
    <t>Bowley Delia</t>
  </si>
  <si>
    <t>Freshwater Karin</t>
  </si>
  <si>
    <t>Espade</t>
  </si>
  <si>
    <t>Poulter Chloe</t>
  </si>
  <si>
    <t>Southampton Epee Club</t>
  </si>
  <si>
    <t>Lewewton Pentathlon</t>
  </si>
  <si>
    <t>Peters Alice</t>
  </si>
  <si>
    <t>Women's Epee at 01.06.2017</t>
  </si>
  <si>
    <t>Malvern Hills Fencing Club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</si>
</sst>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2" fontId="1" fillId="0" borderId="0" xfId="0" applyNumberFormat="1" applyFont="1"/>
    <xf numFmtId="2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1" fillId="2" borderId="0" xfId="0" applyFont="1" applyFill="1" applyAlignment="1">
      <alignment horizontal="center"/>
    </xf>
    <xf numFmtId="1" fontId="1" fillId="2" borderId="0" xfId="0" applyNumberFormat="1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1" fillId="2" borderId="0" xfId="0" applyFont="1" applyFill="1"/>
    <xf numFmtId="2" fontId="1" fillId="2" borderId="0" xfId="0" applyNumberFormat="1" applyFont="1" applyFill="1"/>
    <xf numFmtId="0" fontId="1" fillId="0" borderId="0" xfId="0" applyFont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2" fontId="1" fillId="0" borderId="0" xfId="0" applyNumberFormat="1" applyFont="1" applyFill="1"/>
    <xf numFmtId="1" fontId="1" fillId="0" borderId="0" xfId="0" applyNumberFormat="1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1" fillId="0" borderId="0" xfId="0" applyFont="1" applyAlignment="1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1" fontId="4" fillId="2" borderId="0" xfId="0" applyNumberFormat="1" applyFont="1" applyFill="1" applyAlignment="1">
      <alignment horizontal="center"/>
    </xf>
    <xf numFmtId="0" fontId="1" fillId="0" borderId="0" xfId="0" applyFont="1" applyAlignment="1">
      <alignment horizontal="center" textRotation="90"/>
    </xf>
    <xf numFmtId="0" fontId="1" fillId="2" borderId="0" xfId="0" applyFont="1" applyFill="1" applyAlignment="1">
      <alignment horizontal="center" textRotation="90"/>
    </xf>
    <xf numFmtId="0" fontId="1" fillId="0" borderId="0" xfId="0" applyFont="1" applyFill="1" applyAlignment="1">
      <alignment horizontal="center" textRotation="90"/>
    </xf>
    <xf numFmtId="0" fontId="4" fillId="0" borderId="0" xfId="0" applyFont="1" applyFill="1" applyAlignment="1">
      <alignment horizontal="center" textRotation="90"/>
    </xf>
    <xf numFmtId="0" fontId="3" fillId="0" borderId="0" xfId="0" applyFont="1" applyAlignment="1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2" fontId="4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4" fillId="2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1" fontId="1" fillId="0" borderId="0" xfId="0" applyNumberFormat="1" applyFont="1" applyAlignment="1"/>
    <xf numFmtId="0" fontId="3" fillId="0" borderId="0" xfId="0" applyFont="1" applyAlignment="1">
      <alignment horizontal="left"/>
    </xf>
    <xf numFmtId="0" fontId="1" fillId="3" borderId="0" xfId="0" applyFont="1" applyFill="1" applyAlignment="1">
      <alignment horizontal="center"/>
    </xf>
    <xf numFmtId="2" fontId="1" fillId="3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2" fontId="4" fillId="3" borderId="0" xfId="0" applyNumberFormat="1" applyFont="1" applyFill="1" applyAlignment="1">
      <alignment horizontal="center"/>
    </xf>
    <xf numFmtId="164" fontId="4" fillId="3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I510"/>
  <sheetViews>
    <sheetView tabSelected="1" zoomScaleNormal="100" workbookViewId="0">
      <pane xSplit="3" ySplit="5" topLeftCell="D68" activePane="bottomRight" state="frozen"/>
      <selection pane="topRight" activeCell="D1" sqref="D1"/>
      <selection pane="bottomLeft" activeCell="A6" sqref="A6"/>
      <selection pane="bottomRight" activeCell="G61" sqref="G61"/>
    </sheetView>
  </sheetViews>
  <sheetFormatPr defaultRowHeight="12.75"/>
  <cols>
    <col min="1" max="1" width="5.42578125" style="5" customWidth="1"/>
    <col min="2" max="2" width="5.140625" style="1" customWidth="1"/>
    <col min="3" max="3" width="27.5703125" style="1" customWidth="1"/>
    <col min="4" max="4" width="28.85546875" style="1" customWidth="1"/>
    <col min="5" max="5" width="12" style="5" bestFit="1" customWidth="1"/>
    <col min="6" max="6" width="9.140625" style="7"/>
    <col min="7" max="7" width="9.140625" style="18"/>
    <col min="8" max="9" width="5.7109375" style="18" customWidth="1"/>
    <col min="10" max="10" width="4.85546875" style="18" customWidth="1"/>
    <col min="11" max="11" width="7.5703125" style="18" customWidth="1"/>
    <col min="12" max="12" width="5.7109375" style="18" customWidth="1"/>
    <col min="13" max="13" width="5.85546875" style="18" customWidth="1"/>
    <col min="14" max="14" width="5.85546875" style="25" customWidth="1"/>
    <col min="15" max="15" width="5" style="25" customWidth="1"/>
    <col min="16" max="16" width="5.140625" style="25" customWidth="1"/>
    <col min="17" max="17" width="4.28515625" style="25" customWidth="1"/>
    <col min="18" max="18" width="5.42578125" style="25" customWidth="1"/>
    <col min="19" max="19" width="5.28515625" style="25" customWidth="1"/>
    <col min="20" max="20" width="4" style="25" customWidth="1"/>
    <col min="21" max="21" width="4.140625" style="25" customWidth="1"/>
    <col min="22" max="22" width="4" style="25" customWidth="1"/>
    <col min="23" max="23" width="5.5703125" style="25" customWidth="1"/>
    <col min="24" max="24" width="4.28515625" style="25" customWidth="1"/>
    <col min="25" max="25" width="4" style="25" bestFit="1" customWidth="1"/>
    <col min="26" max="26" width="4.140625" style="25" customWidth="1"/>
    <col min="27" max="27" width="4.42578125" style="25" customWidth="1"/>
    <col min="28" max="28" width="5" style="25" customWidth="1"/>
    <col min="29" max="29" width="4.140625" style="25" customWidth="1"/>
    <col min="30" max="30" width="4.7109375" style="25" customWidth="1"/>
    <col min="31" max="31" width="4.5703125" style="25" customWidth="1"/>
    <col min="32" max="32" width="4.140625" style="25" customWidth="1"/>
    <col min="33" max="33" width="3.7109375" style="25" customWidth="1"/>
    <col min="34" max="34" width="4.7109375" style="25" customWidth="1"/>
    <col min="35" max="35" width="5.140625" style="25" customWidth="1"/>
    <col min="36" max="36" width="5.5703125" style="25" customWidth="1"/>
    <col min="37" max="37" width="3.7109375" style="25" customWidth="1"/>
    <col min="38" max="38" width="3" style="25" customWidth="1"/>
    <col min="39" max="39" width="4.42578125" style="25" customWidth="1"/>
    <col min="40" max="40" width="3" style="25" customWidth="1"/>
    <col min="41" max="41" width="4.42578125" style="25" customWidth="1"/>
    <col min="42" max="42" width="3" style="25" customWidth="1"/>
    <col min="43" max="43" width="3.7109375" style="25" customWidth="1"/>
    <col min="44" max="44" width="3" style="25" customWidth="1"/>
    <col min="45" max="45" width="1.28515625" style="7" customWidth="1"/>
    <col min="46" max="46" width="5.85546875" style="1" customWidth="1"/>
    <col min="47" max="47" width="6.85546875" style="1" customWidth="1"/>
    <col min="48" max="49" width="6.5703125" style="1" customWidth="1"/>
    <col min="50" max="50" width="5" style="1" customWidth="1"/>
    <col min="51" max="52" width="5" style="5" customWidth="1"/>
    <col min="53" max="53" width="3.140625" style="5" customWidth="1"/>
    <col min="54" max="54" width="1.28515625" style="14" customWidth="1"/>
    <col min="55" max="55" width="6" style="1" customWidth="1"/>
    <col min="56" max="56" width="6.85546875" style="1" customWidth="1"/>
    <col min="57" max="57" width="5.42578125" style="1" customWidth="1"/>
    <col min="58" max="58" width="4.85546875" style="1" customWidth="1"/>
    <col min="59" max="59" width="6.42578125" style="1" customWidth="1"/>
    <col min="60" max="61" width="4.85546875" style="1" customWidth="1"/>
    <col min="62" max="62" width="3.42578125" style="1" customWidth="1"/>
    <col min="63" max="63" width="1.28515625" style="14" customWidth="1"/>
    <col min="64" max="64" width="5.42578125" style="1" customWidth="1"/>
    <col min="65" max="65" width="6.28515625" style="1" customWidth="1"/>
    <col min="66" max="66" width="7" style="1" customWidth="1"/>
    <col min="67" max="67" width="6.5703125" style="1" customWidth="1"/>
    <col min="68" max="68" width="6" style="1" customWidth="1"/>
    <col min="69" max="69" width="6.28515625" style="1" customWidth="1"/>
    <col min="70" max="70" width="5.85546875" style="1" customWidth="1"/>
    <col min="71" max="71" width="6.140625" style="1" customWidth="1"/>
    <col min="72" max="72" width="6.5703125" style="1" customWidth="1"/>
    <col min="73" max="73" width="9.42578125" style="14" customWidth="1"/>
    <col min="74" max="74" width="29.42578125" style="1" customWidth="1"/>
    <col min="75" max="75" width="5.140625" style="1" customWidth="1"/>
    <col min="76" max="76" width="7.5703125" style="5" customWidth="1"/>
    <col min="77" max="77" width="8.140625" style="5" customWidth="1"/>
    <col min="78" max="78" width="7.28515625" style="5" customWidth="1"/>
    <col min="79" max="79" width="7.42578125" style="5" customWidth="1"/>
    <col min="80" max="80" width="8" style="5" customWidth="1"/>
    <col min="81" max="81" width="7.5703125" style="5" customWidth="1"/>
    <col min="82" max="82" width="10" style="5" customWidth="1"/>
    <col min="83" max="83" width="7.7109375" style="5" customWidth="1"/>
    <col min="84" max="85" width="9.140625" style="1"/>
    <col min="86" max="86" width="9.140625" style="5"/>
    <col min="87" max="87" width="7.5703125" style="5" customWidth="1"/>
    <col min="88" max="16384" width="9.140625" style="1"/>
  </cols>
  <sheetData>
    <row r="1" spans="1:86" ht="15" customHeight="1">
      <c r="A1" s="32" t="s">
        <v>871</v>
      </c>
      <c r="B1" s="32"/>
      <c r="C1" s="32"/>
      <c r="D1" s="32"/>
      <c r="E1" s="10"/>
      <c r="F1" s="12"/>
      <c r="G1" s="68" t="s">
        <v>921</v>
      </c>
      <c r="H1" s="68"/>
      <c r="I1" s="68"/>
      <c r="J1" s="68"/>
      <c r="K1" s="68"/>
      <c r="L1" s="68"/>
      <c r="M1" s="68"/>
      <c r="N1" s="68"/>
      <c r="O1" s="68"/>
      <c r="P1" s="36"/>
      <c r="Q1" s="37"/>
      <c r="R1" s="37"/>
      <c r="S1" s="39"/>
      <c r="T1" s="40"/>
      <c r="U1" s="43"/>
      <c r="V1" s="45"/>
      <c r="W1" s="46"/>
      <c r="X1" s="46"/>
      <c r="Y1" s="52"/>
      <c r="Z1" s="54"/>
      <c r="AA1" s="55"/>
      <c r="AB1" s="55"/>
      <c r="AC1" s="55"/>
      <c r="AD1" s="56"/>
      <c r="AE1" s="57"/>
      <c r="AF1" s="57"/>
      <c r="AG1" s="60"/>
      <c r="AH1" s="60"/>
      <c r="AI1" s="59"/>
      <c r="AJ1" s="59"/>
      <c r="AK1" s="65"/>
      <c r="AL1" s="65"/>
      <c r="AM1" s="65"/>
      <c r="AN1" s="65"/>
      <c r="AO1" s="65"/>
      <c r="AP1" s="65"/>
      <c r="AQ1" s="66"/>
      <c r="AR1" s="66"/>
      <c r="AS1" s="12"/>
      <c r="AT1" s="69" t="s">
        <v>872</v>
      </c>
      <c r="AU1" s="69"/>
      <c r="AV1" s="69"/>
      <c r="AW1" s="47"/>
      <c r="AX1" s="58"/>
      <c r="AY1" s="10"/>
      <c r="AZ1" s="10"/>
      <c r="BA1" s="10"/>
      <c r="BB1" s="12"/>
      <c r="BC1" s="41" t="s">
        <v>875</v>
      </c>
      <c r="BD1" s="44"/>
      <c r="BE1" s="44"/>
      <c r="BF1" s="49"/>
      <c r="BG1" s="53"/>
      <c r="BH1" s="58"/>
      <c r="BI1" s="67"/>
      <c r="BJ1" s="67"/>
      <c r="BK1" s="12"/>
      <c r="BL1" s="69" t="s">
        <v>921</v>
      </c>
      <c r="BM1" s="69"/>
      <c r="BN1" s="69"/>
      <c r="BO1" s="69"/>
      <c r="BP1" s="69"/>
      <c r="BQ1" s="69"/>
      <c r="BR1" s="69"/>
      <c r="BS1" s="69"/>
      <c r="BT1" s="69"/>
      <c r="BU1" s="68" t="s">
        <v>1118</v>
      </c>
      <c r="BV1" s="68"/>
      <c r="BW1" s="5"/>
      <c r="BX1" s="3"/>
      <c r="BY1" s="10"/>
    </row>
    <row r="2" spans="1:86" ht="66.75" customHeight="1">
      <c r="A2" s="28" t="s">
        <v>1043</v>
      </c>
      <c r="B2" s="33" t="s">
        <v>0</v>
      </c>
      <c r="C2" s="33" t="s">
        <v>281</v>
      </c>
      <c r="D2" s="33" t="s">
        <v>27</v>
      </c>
      <c r="E2" s="33" t="s">
        <v>550</v>
      </c>
      <c r="F2" s="34" t="s">
        <v>26</v>
      </c>
      <c r="G2" s="30"/>
      <c r="H2" s="30" t="s">
        <v>3</v>
      </c>
      <c r="I2" s="30" t="s">
        <v>200</v>
      </c>
      <c r="J2" s="30" t="s">
        <v>4</v>
      </c>
      <c r="K2" s="30" t="s">
        <v>647</v>
      </c>
      <c r="L2" s="30" t="s">
        <v>5</v>
      </c>
      <c r="M2" s="30" t="s">
        <v>9</v>
      </c>
      <c r="N2" s="31" t="s">
        <v>896</v>
      </c>
      <c r="O2" s="31" t="s">
        <v>433</v>
      </c>
      <c r="P2" s="31" t="s">
        <v>228</v>
      </c>
      <c r="Q2" s="31" t="s">
        <v>947</v>
      </c>
      <c r="R2" s="31" t="s">
        <v>6</v>
      </c>
      <c r="S2" s="31" t="s">
        <v>551</v>
      </c>
      <c r="T2" s="31" t="s">
        <v>982</v>
      </c>
      <c r="U2" s="31" t="s">
        <v>984</v>
      </c>
      <c r="V2" s="31" t="s">
        <v>988</v>
      </c>
      <c r="W2" s="31" t="s">
        <v>993</v>
      </c>
      <c r="X2" s="31" t="s">
        <v>8</v>
      </c>
      <c r="Y2" s="31" t="s">
        <v>1007</v>
      </c>
      <c r="Z2" s="31" t="s">
        <v>1017</v>
      </c>
      <c r="AA2" s="31" t="s">
        <v>1023</v>
      </c>
      <c r="AB2" s="31" t="s">
        <v>553</v>
      </c>
      <c r="AC2" s="31" t="s">
        <v>1044</v>
      </c>
      <c r="AD2" s="31" t="s">
        <v>14</v>
      </c>
      <c r="AE2" s="31" t="s">
        <v>1052</v>
      </c>
      <c r="AF2" s="31" t="s">
        <v>838</v>
      </c>
      <c r="AG2" s="31" t="s">
        <v>15</v>
      </c>
      <c r="AH2" s="31" t="s">
        <v>1080</v>
      </c>
      <c r="AI2" s="31" t="s">
        <v>1057</v>
      </c>
      <c r="AJ2" s="31" t="s">
        <v>1058</v>
      </c>
      <c r="AK2" s="31" t="s">
        <v>1100</v>
      </c>
      <c r="AL2" s="31" t="s">
        <v>0</v>
      </c>
      <c r="AM2" s="31" t="s">
        <v>798</v>
      </c>
      <c r="AN2" s="31" t="s">
        <v>0</v>
      </c>
      <c r="AO2" s="31" t="s">
        <v>53</v>
      </c>
      <c r="AP2" s="31" t="s">
        <v>0</v>
      </c>
      <c r="AQ2" s="31" t="s">
        <v>628</v>
      </c>
      <c r="AR2" s="31" t="s">
        <v>0</v>
      </c>
      <c r="AT2" s="28" t="s">
        <v>873</v>
      </c>
      <c r="AU2" s="28" t="s">
        <v>709</v>
      </c>
      <c r="AV2" s="28" t="s">
        <v>496</v>
      </c>
      <c r="AW2" s="28" t="s">
        <v>296</v>
      </c>
      <c r="AX2" s="28" t="s">
        <v>1051</v>
      </c>
      <c r="AY2" s="28" t="s">
        <v>24</v>
      </c>
      <c r="AZ2" s="28" t="s">
        <v>1101</v>
      </c>
      <c r="BA2" s="28" t="s">
        <v>0</v>
      </c>
      <c r="BB2" s="7"/>
      <c r="BC2" s="28" t="s">
        <v>874</v>
      </c>
      <c r="BD2" s="28" t="s">
        <v>992</v>
      </c>
      <c r="BE2" s="28" t="s">
        <v>319</v>
      </c>
      <c r="BF2" s="28" t="s">
        <v>1006</v>
      </c>
      <c r="BG2" s="28" t="s">
        <v>1016</v>
      </c>
      <c r="BH2" s="28" t="s">
        <v>320</v>
      </c>
      <c r="BI2" s="28" t="s">
        <v>251</v>
      </c>
      <c r="BJ2" s="28" t="s">
        <v>0</v>
      </c>
      <c r="BK2" s="29"/>
      <c r="BL2" s="28" t="s">
        <v>21</v>
      </c>
      <c r="BM2" s="28" t="s">
        <v>19</v>
      </c>
      <c r="BN2" s="28" t="s">
        <v>18</v>
      </c>
      <c r="BO2" s="28" t="s">
        <v>837</v>
      </c>
      <c r="BP2" s="28" t="s">
        <v>16</v>
      </c>
      <c r="BQ2" s="28" t="s">
        <v>838</v>
      </c>
      <c r="BR2" s="28" t="s">
        <v>258</v>
      </c>
      <c r="BS2" s="28" t="s">
        <v>859</v>
      </c>
      <c r="BT2" s="28" t="s">
        <v>551</v>
      </c>
      <c r="BU2" s="34" t="s">
        <v>26</v>
      </c>
      <c r="BV2" s="33" t="s">
        <v>1</v>
      </c>
      <c r="BW2" s="33" t="s">
        <v>0</v>
      </c>
      <c r="BX2" s="33" t="s">
        <v>185</v>
      </c>
      <c r="BY2" s="33" t="s">
        <v>186</v>
      </c>
      <c r="BZ2" s="33" t="s">
        <v>187</v>
      </c>
      <c r="CA2" s="33" t="s">
        <v>188</v>
      </c>
      <c r="CB2" s="33" t="s">
        <v>189</v>
      </c>
      <c r="CC2" s="35" t="s">
        <v>267</v>
      </c>
      <c r="CD2" s="28" t="s">
        <v>190</v>
      </c>
      <c r="CE2" s="28" t="s">
        <v>191</v>
      </c>
      <c r="CH2" s="5" t="s">
        <v>766</v>
      </c>
    </row>
    <row r="3" spans="1:86" s="50" customFormat="1">
      <c r="G3" s="61" t="s">
        <v>920</v>
      </c>
      <c r="H3" s="50">
        <v>6</v>
      </c>
      <c r="I3" s="50">
        <v>53</v>
      </c>
      <c r="J3" s="50">
        <v>3</v>
      </c>
      <c r="K3" s="50">
        <v>114</v>
      </c>
      <c r="L3" s="50">
        <v>8</v>
      </c>
      <c r="M3" s="50">
        <v>3.75</v>
      </c>
      <c r="N3" s="62">
        <v>3.25</v>
      </c>
      <c r="O3" s="62">
        <v>2</v>
      </c>
      <c r="P3" s="63">
        <v>11.75</v>
      </c>
      <c r="Q3" s="63">
        <v>4.25</v>
      </c>
      <c r="R3" s="62">
        <v>122</v>
      </c>
      <c r="S3" s="62">
        <v>51</v>
      </c>
      <c r="T3" s="62">
        <v>2.5</v>
      </c>
      <c r="U3" s="62">
        <v>5</v>
      </c>
      <c r="V3" s="62">
        <v>4</v>
      </c>
      <c r="W3" s="62">
        <v>13</v>
      </c>
      <c r="X3" s="62">
        <v>8</v>
      </c>
      <c r="Y3" s="62">
        <v>11</v>
      </c>
      <c r="Z3" s="62">
        <v>2.5</v>
      </c>
      <c r="AA3" s="62">
        <v>7</v>
      </c>
      <c r="AB3" s="62">
        <v>3.75</v>
      </c>
      <c r="AC3" s="62">
        <v>3</v>
      </c>
      <c r="AD3" s="62">
        <v>37</v>
      </c>
      <c r="AE3" s="63">
        <v>2.75</v>
      </c>
      <c r="AF3" s="62">
        <v>3</v>
      </c>
      <c r="AG3" s="62">
        <v>5</v>
      </c>
      <c r="AH3" s="62">
        <v>59</v>
      </c>
      <c r="AI3" s="62">
        <v>134</v>
      </c>
      <c r="AJ3" s="64">
        <v>115.2</v>
      </c>
      <c r="AK3" s="62">
        <v>5.5</v>
      </c>
      <c r="AL3" s="62"/>
      <c r="AM3" s="62">
        <v>17</v>
      </c>
      <c r="AN3" s="62"/>
      <c r="AO3" s="63">
        <v>0.75</v>
      </c>
      <c r="AP3" s="62"/>
      <c r="AQ3" s="62">
        <v>5</v>
      </c>
      <c r="AR3" s="62"/>
      <c r="AT3" s="50">
        <v>188</v>
      </c>
      <c r="AU3" s="50">
        <v>400</v>
      </c>
      <c r="AV3" s="50">
        <v>77</v>
      </c>
      <c r="AW3" s="50">
        <v>660</v>
      </c>
      <c r="AX3" s="50">
        <v>259</v>
      </c>
      <c r="AY3" s="50">
        <v>142</v>
      </c>
      <c r="AZ3" s="50">
        <v>86</v>
      </c>
      <c r="BC3" s="50">
        <v>3066</v>
      </c>
      <c r="BD3" s="50">
        <v>2951</v>
      </c>
      <c r="BE3" s="50">
        <v>4919</v>
      </c>
      <c r="BF3" s="50">
        <v>3820</v>
      </c>
      <c r="BG3" s="50">
        <v>4170</v>
      </c>
      <c r="BH3" s="50">
        <v>4220</v>
      </c>
      <c r="BI3" s="50">
        <v>3843</v>
      </c>
      <c r="BL3" s="50">
        <v>2</v>
      </c>
      <c r="BM3" s="50">
        <v>0.5</v>
      </c>
      <c r="BN3" s="50">
        <v>1.5</v>
      </c>
      <c r="BO3" s="50">
        <v>3.25</v>
      </c>
      <c r="BP3" s="50">
        <v>7</v>
      </c>
      <c r="BQ3" s="50">
        <v>1.5</v>
      </c>
      <c r="BR3" s="50">
        <v>42</v>
      </c>
      <c r="BS3" s="50">
        <v>13</v>
      </c>
      <c r="BT3" s="50">
        <v>54</v>
      </c>
      <c r="BX3" s="51"/>
    </row>
    <row r="4" spans="1:86" s="50" customFormat="1">
      <c r="G4" s="50" t="s">
        <v>908</v>
      </c>
      <c r="H4" s="50" t="s">
        <v>910</v>
      </c>
      <c r="I4" s="50" t="s">
        <v>910</v>
      </c>
      <c r="J4" s="50" t="s">
        <v>910</v>
      </c>
      <c r="K4" s="50" t="s">
        <v>911</v>
      </c>
      <c r="L4" s="50" t="s">
        <v>911</v>
      </c>
      <c r="M4" s="50" t="s">
        <v>911</v>
      </c>
      <c r="N4" s="62" t="s">
        <v>911</v>
      </c>
      <c r="O4" s="62" t="s">
        <v>911</v>
      </c>
      <c r="P4" s="62" t="s">
        <v>912</v>
      </c>
      <c r="Q4" s="62" t="s">
        <v>912</v>
      </c>
      <c r="R4" s="62" t="s">
        <v>912</v>
      </c>
      <c r="S4" s="62" t="s">
        <v>912</v>
      </c>
      <c r="T4" s="62" t="s">
        <v>912</v>
      </c>
      <c r="U4" s="62" t="s">
        <v>913</v>
      </c>
      <c r="V4" s="62" t="s">
        <v>913</v>
      </c>
      <c r="W4" s="62" t="s">
        <v>914</v>
      </c>
      <c r="X4" s="62" t="s">
        <v>914</v>
      </c>
      <c r="Y4" s="62" t="s">
        <v>915</v>
      </c>
      <c r="Z4" s="62" t="s">
        <v>915</v>
      </c>
      <c r="AA4" s="62" t="s">
        <v>1024</v>
      </c>
      <c r="AB4" s="62" t="s">
        <v>1024</v>
      </c>
      <c r="AC4" s="62" t="s">
        <v>1024</v>
      </c>
      <c r="AD4" s="62" t="s">
        <v>1024</v>
      </c>
      <c r="AE4" s="62" t="s">
        <v>1024</v>
      </c>
      <c r="AF4" s="62" t="s">
        <v>1024</v>
      </c>
      <c r="AG4" s="62" t="s">
        <v>1059</v>
      </c>
      <c r="AH4" s="62" t="s">
        <v>1059</v>
      </c>
      <c r="AI4" s="62" t="s">
        <v>1059</v>
      </c>
      <c r="AJ4" s="62" t="s">
        <v>1059</v>
      </c>
      <c r="AK4" s="62" t="s">
        <v>916</v>
      </c>
      <c r="AL4" s="62"/>
      <c r="AM4" s="62" t="s">
        <v>916</v>
      </c>
      <c r="AN4" s="62"/>
      <c r="AO4" s="62" t="s">
        <v>916</v>
      </c>
      <c r="AP4" s="62"/>
      <c r="AQ4" s="62" t="s">
        <v>916</v>
      </c>
      <c r="AR4" s="62"/>
      <c r="AT4" s="50" t="s">
        <v>911</v>
      </c>
      <c r="AU4" s="50" t="s">
        <v>911</v>
      </c>
      <c r="AV4" s="50" t="s">
        <v>911</v>
      </c>
      <c r="AW4" s="50" t="s">
        <v>914</v>
      </c>
      <c r="AX4" s="50" t="s">
        <v>1024</v>
      </c>
      <c r="AY4" s="50" t="s">
        <v>1059</v>
      </c>
      <c r="AZ4" s="50" t="s">
        <v>916</v>
      </c>
      <c r="BC4" s="50" t="s">
        <v>911</v>
      </c>
      <c r="BD4" s="50" t="s">
        <v>912</v>
      </c>
      <c r="BE4" s="50" t="s">
        <v>913</v>
      </c>
      <c r="BF4" s="50" t="s">
        <v>914</v>
      </c>
      <c r="BG4" s="50" t="s">
        <v>915</v>
      </c>
      <c r="BH4" s="50" t="s">
        <v>1024</v>
      </c>
      <c r="BI4" s="50" t="s">
        <v>916</v>
      </c>
      <c r="BL4" s="50" t="s">
        <v>917</v>
      </c>
      <c r="BM4" s="50" t="s">
        <v>917</v>
      </c>
      <c r="BN4" s="50" t="s">
        <v>917</v>
      </c>
      <c r="BO4" s="50" t="s">
        <v>918</v>
      </c>
      <c r="BP4" s="50" t="s">
        <v>918</v>
      </c>
      <c r="BQ4" s="50" t="s">
        <v>918</v>
      </c>
      <c r="BR4" s="50" t="s">
        <v>918</v>
      </c>
      <c r="BS4" s="50" t="s">
        <v>919</v>
      </c>
      <c r="BT4" s="50" t="s">
        <v>919</v>
      </c>
      <c r="BX4" s="51"/>
    </row>
    <row r="5" spans="1:86" s="50" customFormat="1">
      <c r="G5" s="50" t="s">
        <v>909</v>
      </c>
      <c r="H5" s="50">
        <v>16</v>
      </c>
      <c r="I5" s="50">
        <v>35</v>
      </c>
      <c r="J5" s="50">
        <v>12</v>
      </c>
      <c r="K5" s="50">
        <v>100</v>
      </c>
      <c r="L5" s="50">
        <v>33</v>
      </c>
      <c r="M5" s="50">
        <v>15</v>
      </c>
      <c r="N5" s="62">
        <v>13</v>
      </c>
      <c r="O5" s="62">
        <v>8</v>
      </c>
      <c r="P5" s="62">
        <v>47</v>
      </c>
      <c r="Q5" s="62">
        <v>17</v>
      </c>
      <c r="R5" s="62">
        <v>101</v>
      </c>
      <c r="S5" s="62">
        <v>41</v>
      </c>
      <c r="T5" s="62">
        <v>10</v>
      </c>
      <c r="U5" s="62">
        <v>19</v>
      </c>
      <c r="V5" s="62">
        <v>16</v>
      </c>
      <c r="W5" s="62">
        <v>28</v>
      </c>
      <c r="X5" s="62">
        <v>16</v>
      </c>
      <c r="Y5" s="62">
        <v>37</v>
      </c>
      <c r="Z5" s="62">
        <v>10</v>
      </c>
      <c r="AA5" s="62">
        <v>19</v>
      </c>
      <c r="AB5" s="62">
        <v>15</v>
      </c>
      <c r="AC5" s="62">
        <v>12</v>
      </c>
      <c r="AD5" s="62">
        <v>43</v>
      </c>
      <c r="AE5" s="62">
        <v>11</v>
      </c>
      <c r="AF5" s="62">
        <v>13</v>
      </c>
      <c r="AG5" s="62">
        <v>20</v>
      </c>
      <c r="AH5" s="62">
        <v>33</v>
      </c>
      <c r="AI5" s="62">
        <v>81</v>
      </c>
      <c r="AJ5" s="62">
        <v>62</v>
      </c>
      <c r="AK5" s="62">
        <v>22</v>
      </c>
      <c r="AL5" s="62"/>
      <c r="AM5" s="62">
        <v>6</v>
      </c>
      <c r="AN5" s="62"/>
      <c r="AO5" s="62">
        <v>3</v>
      </c>
      <c r="AP5" s="62"/>
      <c r="AQ5" s="62">
        <v>19</v>
      </c>
      <c r="AR5" s="62"/>
      <c r="AT5" s="50">
        <v>76</v>
      </c>
      <c r="AU5" s="50">
        <v>33</v>
      </c>
      <c r="AV5" s="50">
        <v>35</v>
      </c>
      <c r="AW5" s="50">
        <v>105</v>
      </c>
      <c r="AX5" s="50">
        <v>49</v>
      </c>
      <c r="AY5" s="50">
        <v>40</v>
      </c>
      <c r="AZ5" s="50">
        <v>39</v>
      </c>
      <c r="BC5" s="50">
        <v>178</v>
      </c>
      <c r="BD5" s="50">
        <v>126</v>
      </c>
      <c r="BE5" s="50">
        <v>159</v>
      </c>
      <c r="BF5" s="50">
        <v>206</v>
      </c>
      <c r="BG5" s="50">
        <v>190</v>
      </c>
      <c r="BH5" s="50">
        <v>198</v>
      </c>
      <c r="BI5" s="50">
        <v>122</v>
      </c>
      <c r="BL5" s="50">
        <v>8</v>
      </c>
      <c r="BM5" s="50">
        <v>2</v>
      </c>
      <c r="BN5" s="50">
        <v>6</v>
      </c>
      <c r="BO5" s="50">
        <v>13</v>
      </c>
      <c r="BP5" s="50">
        <v>16</v>
      </c>
      <c r="BQ5" s="50">
        <v>6</v>
      </c>
      <c r="BR5" s="50">
        <v>18</v>
      </c>
      <c r="BS5" s="50">
        <v>14</v>
      </c>
      <c r="BT5" s="50">
        <v>29</v>
      </c>
      <c r="BX5" s="51"/>
    </row>
    <row r="6" spans="1:86" s="18" customFormat="1">
      <c r="F6" s="7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7"/>
      <c r="BB6" s="7"/>
      <c r="BK6" s="7"/>
      <c r="BU6" s="7"/>
      <c r="BX6" s="21"/>
    </row>
    <row r="7" spans="1:86" s="18" customFormat="1">
      <c r="A7" s="5">
        <v>10</v>
      </c>
      <c r="B7" s="5">
        <v>1</v>
      </c>
      <c r="C7" s="1" t="s">
        <v>1095</v>
      </c>
      <c r="D7" s="1" t="s">
        <v>272</v>
      </c>
      <c r="E7" s="5">
        <v>57574</v>
      </c>
      <c r="F7" s="7">
        <v>36379</v>
      </c>
      <c r="I7" s="20"/>
      <c r="J7" s="18">
        <v>60</v>
      </c>
      <c r="N7" s="25"/>
      <c r="O7" s="25"/>
      <c r="P7" s="25"/>
      <c r="Q7" s="25"/>
      <c r="R7" s="25"/>
      <c r="S7" s="26">
        <v>878</v>
      </c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6">
        <v>1180</v>
      </c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7"/>
      <c r="AT7" s="4">
        <v>2774</v>
      </c>
      <c r="AU7" s="4"/>
      <c r="AV7" s="4">
        <v>1136</v>
      </c>
      <c r="AW7" s="4"/>
      <c r="AX7" s="4"/>
      <c r="AY7" s="26">
        <v>1280</v>
      </c>
      <c r="AZ7" s="4">
        <f>ROUNDDOWN(IF(ISNUMBER(BA7),VLOOKUP(BA7,Domestic1,2)*AZ$3),0)</f>
        <v>1720</v>
      </c>
      <c r="BA7" s="4">
        <v>1</v>
      </c>
      <c r="BB7" s="8"/>
      <c r="BC7" s="4">
        <v>3280</v>
      </c>
      <c r="BD7" s="26">
        <v>11066</v>
      </c>
      <c r="BE7" s="4">
        <v>3935</v>
      </c>
      <c r="BF7" s="4">
        <v>2483</v>
      </c>
      <c r="BG7" s="4">
        <v>15554</v>
      </c>
      <c r="BH7" s="4"/>
      <c r="BI7" s="4">
        <v>3766</v>
      </c>
      <c r="BJ7" s="4">
        <v>85</v>
      </c>
      <c r="BK7" s="8"/>
      <c r="BL7" s="4"/>
      <c r="BM7" s="4"/>
      <c r="BN7" s="4"/>
      <c r="BO7" s="4"/>
      <c r="BP7" s="4"/>
      <c r="BQ7" s="4"/>
      <c r="BR7" s="4"/>
      <c r="BS7" s="4"/>
      <c r="BT7" s="4"/>
      <c r="BU7" s="8">
        <f>SUM(S7,AH7,BD7,BE7,BG7,BI7)</f>
        <v>36379</v>
      </c>
      <c r="BV7" s="1" t="s">
        <v>1095</v>
      </c>
      <c r="BW7" s="18">
        <v>1</v>
      </c>
      <c r="BX7" s="4">
        <f t="shared" ref="BX7:BX70" si="0">IF(COUNT(H7:BT7)&gt;0,LARGE(H7:BT7,1),0)</f>
        <v>15554</v>
      </c>
      <c r="BY7" s="4">
        <f t="shared" ref="BY7:BY70" si="1">IF(COUNT(H7:BT7)&gt;1,LARGE(H7:BT7,2),0)</f>
        <v>11066</v>
      </c>
      <c r="BZ7" s="4">
        <f t="shared" ref="BZ7:BZ70" si="2">IF(COUNT(H7:BT7)&gt;2,LARGE(H7:BT7,3),0)</f>
        <v>3935</v>
      </c>
      <c r="CA7" s="4">
        <f t="shared" ref="CA7:CA70" si="3">IF(COUNT(H7:BT7)&gt;3,LARGE(H7:BT7,4),0)</f>
        <v>3766</v>
      </c>
      <c r="CB7" s="4">
        <v>1180</v>
      </c>
      <c r="CC7" s="4">
        <v>878</v>
      </c>
      <c r="CD7" s="4">
        <f>SUM(BX7:CC7)</f>
        <v>36379</v>
      </c>
      <c r="CE7" s="4">
        <v>0</v>
      </c>
    </row>
    <row r="8" spans="1:86" s="18" customFormat="1">
      <c r="A8" s="5">
        <v>10</v>
      </c>
      <c r="B8" s="5">
        <v>2</v>
      </c>
      <c r="C8" s="1" t="s">
        <v>1096</v>
      </c>
      <c r="D8" s="1" t="s">
        <v>862</v>
      </c>
      <c r="E8" s="5">
        <v>125657</v>
      </c>
      <c r="F8" s="8">
        <v>14429</v>
      </c>
      <c r="G8" s="20"/>
      <c r="H8" s="20"/>
      <c r="I8" s="20"/>
      <c r="J8" s="20"/>
      <c r="K8" s="18">
        <v>1037</v>
      </c>
      <c r="L8" s="20"/>
      <c r="M8" s="20"/>
      <c r="N8" s="26"/>
      <c r="O8" s="26"/>
      <c r="P8" s="26"/>
      <c r="Q8" s="26"/>
      <c r="R8" s="26">
        <v>822</v>
      </c>
      <c r="S8" s="26">
        <v>610</v>
      </c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>
        <v>1977</v>
      </c>
      <c r="AJ8" s="26"/>
      <c r="AK8" s="26"/>
      <c r="AL8" s="26"/>
      <c r="AM8" s="26"/>
      <c r="AN8" s="26"/>
      <c r="AO8" s="26"/>
      <c r="AP8" s="26"/>
      <c r="AQ8" s="26"/>
      <c r="AR8" s="26"/>
      <c r="AS8" s="8"/>
      <c r="AT8" s="4"/>
      <c r="AU8" s="4"/>
      <c r="AV8" s="4"/>
      <c r="AW8" s="4">
        <v>4230</v>
      </c>
      <c r="AX8" s="26">
        <v>2315</v>
      </c>
      <c r="AY8" s="26">
        <v>1701</v>
      </c>
      <c r="AZ8" s="4"/>
      <c r="BA8" s="26"/>
      <c r="BB8" s="8"/>
      <c r="BC8" s="4"/>
      <c r="BD8" s="4"/>
      <c r="BE8" s="4"/>
      <c r="BF8" s="4"/>
      <c r="BG8" s="4">
        <v>3169</v>
      </c>
      <c r="BH8" s="4">
        <v>0</v>
      </c>
      <c r="BI8" s="4"/>
      <c r="BJ8" s="4"/>
      <c r="BK8" s="8"/>
      <c r="BL8" s="4"/>
      <c r="BM8" s="4"/>
      <c r="BN8" s="4"/>
      <c r="BO8" s="4"/>
      <c r="BP8" s="4"/>
      <c r="BQ8" s="4"/>
      <c r="BR8" s="4">
        <v>723</v>
      </c>
      <c r="BS8" s="4"/>
      <c r="BT8" s="4"/>
      <c r="BU8" s="8">
        <f>SUM(K8,AI8,AW8,AX8,AY8,BG8)</f>
        <v>14429</v>
      </c>
      <c r="BV8" s="1" t="s">
        <v>1098</v>
      </c>
      <c r="BW8" s="18">
        <v>2</v>
      </c>
      <c r="BX8" s="4">
        <f t="shared" si="0"/>
        <v>4230</v>
      </c>
      <c r="BY8" s="4">
        <f t="shared" si="1"/>
        <v>3169</v>
      </c>
      <c r="BZ8" s="4">
        <f t="shared" si="2"/>
        <v>2315</v>
      </c>
      <c r="CA8" s="4">
        <f t="shared" si="3"/>
        <v>1977</v>
      </c>
      <c r="CB8" s="4">
        <f t="shared" ref="CB7:CB70" si="4">IF(COUNT(H8:BT8)&gt;4,LARGE(H8:BT8,5),0)</f>
        <v>1701</v>
      </c>
      <c r="CC8" s="4">
        <f t="shared" ref="CC8:CC71" si="5">IF(COUNT(H8:BT8)&gt;5,LARGE(H8:BT8,6),0)</f>
        <v>1037</v>
      </c>
      <c r="CD8" s="4">
        <f>SUM(BX8:CC8)</f>
        <v>14429</v>
      </c>
      <c r="CE8" s="4">
        <f t="shared" ref="CE8:CE71" si="6">BU8-CD8</f>
        <v>0</v>
      </c>
    </row>
    <row r="9" spans="1:86" s="5" customFormat="1">
      <c r="A9" s="5">
        <v>10</v>
      </c>
      <c r="B9" s="5">
        <v>3</v>
      </c>
      <c r="C9" s="1" t="s">
        <v>230</v>
      </c>
      <c r="D9" s="1" t="s">
        <v>862</v>
      </c>
      <c r="E9" s="5">
        <v>103210</v>
      </c>
      <c r="F9" s="8">
        <v>11041</v>
      </c>
      <c r="G9" s="20"/>
      <c r="H9" s="20"/>
      <c r="I9" s="20">
        <v>1060</v>
      </c>
      <c r="J9" s="20"/>
      <c r="K9" s="18"/>
      <c r="L9" s="20"/>
      <c r="M9" s="20"/>
      <c r="N9" s="26"/>
      <c r="O9" s="26"/>
      <c r="P9" s="26"/>
      <c r="Q9" s="26"/>
      <c r="R9" s="26">
        <v>756</v>
      </c>
      <c r="S9" s="26"/>
      <c r="T9" s="26"/>
      <c r="U9" s="26"/>
      <c r="V9" s="26"/>
      <c r="W9" s="26">
        <v>191</v>
      </c>
      <c r="X9" s="26"/>
      <c r="Y9" s="26"/>
      <c r="Z9" s="26"/>
      <c r="AA9" s="26"/>
      <c r="AB9" s="26"/>
      <c r="AC9" s="26"/>
      <c r="AD9" s="26">
        <v>740</v>
      </c>
      <c r="AE9" s="26"/>
      <c r="AF9" s="26"/>
      <c r="AG9" s="26"/>
      <c r="AH9" s="26"/>
      <c r="AI9" s="26">
        <v>1581</v>
      </c>
      <c r="AJ9" s="26">
        <v>1082</v>
      </c>
      <c r="AK9" s="26"/>
      <c r="AL9" s="26"/>
      <c r="AM9" s="26"/>
      <c r="AN9" s="26"/>
      <c r="AO9" s="26"/>
      <c r="AP9" s="26"/>
      <c r="AQ9" s="26"/>
      <c r="AR9" s="26"/>
      <c r="AS9" s="8"/>
      <c r="AT9" s="4">
        <v>1233</v>
      </c>
      <c r="AU9" s="4">
        <v>3640</v>
      </c>
      <c r="AV9" s="4"/>
      <c r="AW9" s="4">
        <v>726</v>
      </c>
      <c r="AX9" s="4"/>
      <c r="AY9" s="26">
        <v>2445</v>
      </c>
      <c r="AZ9" s="4">
        <f>ROUNDDOWN(IF(ISNUMBER(BA9),VLOOKUP(BA9,Domestic1,2)*AZ$3),0)</f>
        <v>559</v>
      </c>
      <c r="BA9" s="4">
        <v>22</v>
      </c>
      <c r="BB9" s="8"/>
      <c r="BC9" s="4"/>
      <c r="BD9" s="4"/>
      <c r="BE9" s="4"/>
      <c r="BF9" s="4"/>
      <c r="BG9" s="4"/>
      <c r="BH9" s="4"/>
      <c r="BI9" s="4"/>
      <c r="BJ9" s="4"/>
      <c r="BK9" s="8"/>
      <c r="BL9" s="4"/>
      <c r="BM9" s="4"/>
      <c r="BN9" s="4"/>
      <c r="BO9" s="4"/>
      <c r="BP9" s="4"/>
      <c r="BQ9" s="4"/>
      <c r="BR9" s="4"/>
      <c r="BS9" s="4"/>
      <c r="BT9" s="4">
        <v>629</v>
      </c>
      <c r="BU9" s="8">
        <f>SUM(I9,AI9,AJ9,AT9,AU9,AY9)</f>
        <v>11041</v>
      </c>
      <c r="BV9" s="1" t="s">
        <v>230</v>
      </c>
      <c r="BW9" s="5">
        <v>3</v>
      </c>
      <c r="BX9" s="4">
        <f t="shared" si="0"/>
        <v>3640</v>
      </c>
      <c r="BY9" s="4">
        <f t="shared" si="1"/>
        <v>2445</v>
      </c>
      <c r="BZ9" s="4">
        <f t="shared" si="2"/>
        <v>1581</v>
      </c>
      <c r="CA9" s="4">
        <f t="shared" si="3"/>
        <v>1233</v>
      </c>
      <c r="CB9" s="4">
        <f t="shared" si="4"/>
        <v>1082</v>
      </c>
      <c r="CC9" s="4">
        <f t="shared" si="5"/>
        <v>1060</v>
      </c>
      <c r="CD9" s="4">
        <f t="shared" ref="CD8:CD71" si="7">SUM(BX9:CC9)</f>
        <v>11041</v>
      </c>
      <c r="CE9" s="4">
        <f t="shared" si="6"/>
        <v>0</v>
      </c>
      <c r="CF9" s="1"/>
    </row>
    <row r="10" spans="1:86" s="5" customFormat="1">
      <c r="A10" s="5">
        <v>6</v>
      </c>
      <c r="B10" s="5">
        <v>4</v>
      </c>
      <c r="C10" s="1" t="s">
        <v>292</v>
      </c>
      <c r="D10" s="1" t="s">
        <v>418</v>
      </c>
      <c r="E10" s="5">
        <v>111517</v>
      </c>
      <c r="F10" s="8">
        <v>10606</v>
      </c>
      <c r="G10" s="20"/>
      <c r="H10" s="20"/>
      <c r="I10" s="20">
        <v>912</v>
      </c>
      <c r="J10" s="20"/>
      <c r="K10" s="18">
        <v>1682</v>
      </c>
      <c r="L10" s="20"/>
      <c r="M10" s="20"/>
      <c r="N10" s="26"/>
      <c r="O10" s="26"/>
      <c r="P10" s="26"/>
      <c r="Q10" s="26"/>
      <c r="R10" s="26">
        <v>2100</v>
      </c>
      <c r="S10" s="26">
        <v>1020</v>
      </c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>
        <v>1561</v>
      </c>
      <c r="AJ10" s="26">
        <v>1403</v>
      </c>
      <c r="AK10" s="26"/>
      <c r="AL10" s="26"/>
      <c r="AM10" s="26"/>
      <c r="AN10" s="26"/>
      <c r="AO10" s="26"/>
      <c r="AP10" s="26"/>
      <c r="AQ10" s="26"/>
      <c r="AR10" s="26"/>
      <c r="AS10" s="8"/>
      <c r="AT10" s="4"/>
      <c r="AU10" s="4"/>
      <c r="AV10" s="4"/>
      <c r="AW10" s="4"/>
      <c r="AX10" s="4"/>
      <c r="AY10" s="26">
        <v>2840</v>
      </c>
      <c r="AZ10" s="4"/>
      <c r="BA10" s="4"/>
      <c r="BB10" s="8"/>
      <c r="BC10" s="4"/>
      <c r="BD10" s="4"/>
      <c r="BE10" s="4"/>
      <c r="BF10" s="4"/>
      <c r="BG10" s="4"/>
      <c r="BH10" s="4"/>
      <c r="BI10" s="4"/>
      <c r="BJ10" s="4"/>
      <c r="BK10" s="8"/>
      <c r="BL10" s="4"/>
      <c r="BM10" s="4"/>
      <c r="BN10" s="4"/>
      <c r="BO10" s="4"/>
      <c r="BP10" s="4"/>
      <c r="BQ10" s="4"/>
      <c r="BR10" s="4"/>
      <c r="BS10" s="4"/>
      <c r="BT10" s="4"/>
      <c r="BU10" s="8">
        <f>SUM(K10,R10,S10,AI10,AJ10,AY10)</f>
        <v>10606</v>
      </c>
      <c r="BV10" s="1" t="s">
        <v>292</v>
      </c>
      <c r="BW10" s="5">
        <v>4</v>
      </c>
      <c r="BX10" s="4">
        <f t="shared" si="0"/>
        <v>2840</v>
      </c>
      <c r="BY10" s="4">
        <f t="shared" si="1"/>
        <v>2100</v>
      </c>
      <c r="BZ10" s="4">
        <f t="shared" si="2"/>
        <v>1682</v>
      </c>
      <c r="CA10" s="4">
        <f t="shared" si="3"/>
        <v>1561</v>
      </c>
      <c r="CB10" s="4">
        <f t="shared" si="4"/>
        <v>1403</v>
      </c>
      <c r="CC10" s="4">
        <f t="shared" si="5"/>
        <v>1020</v>
      </c>
      <c r="CD10" s="4">
        <f t="shared" si="7"/>
        <v>10606</v>
      </c>
      <c r="CE10" s="4">
        <f t="shared" si="6"/>
        <v>0</v>
      </c>
    </row>
    <row r="11" spans="1:86" s="5" customFormat="1">
      <c r="A11" s="5">
        <v>10</v>
      </c>
      <c r="B11" s="5">
        <v>5</v>
      </c>
      <c r="C11" s="1" t="s">
        <v>66</v>
      </c>
      <c r="D11" s="1" t="s">
        <v>67</v>
      </c>
      <c r="E11" s="5">
        <v>96475</v>
      </c>
      <c r="F11" s="8">
        <v>10570</v>
      </c>
      <c r="G11" s="20"/>
      <c r="H11" s="20"/>
      <c r="I11" s="20"/>
      <c r="J11" s="20"/>
      <c r="K11" s="18">
        <v>775</v>
      </c>
      <c r="L11" s="20"/>
      <c r="M11" s="20"/>
      <c r="N11" s="26"/>
      <c r="O11" s="26"/>
      <c r="P11" s="26"/>
      <c r="Q11" s="26"/>
      <c r="R11" s="26">
        <v>2440</v>
      </c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>
        <v>1605</v>
      </c>
      <c r="AJ11" s="26">
        <v>1359</v>
      </c>
      <c r="AK11" s="26"/>
      <c r="AL11" s="26"/>
      <c r="AM11" s="26">
        <f>ROUNDDOWN(IF(ISNUMBER(AN11),VLOOKUP(AN11,Domestic1,2)*AM$3),0)</f>
        <v>340</v>
      </c>
      <c r="AN11" s="26">
        <v>1</v>
      </c>
      <c r="AO11" s="26"/>
      <c r="AP11" s="26"/>
      <c r="AQ11" s="26"/>
      <c r="AR11" s="26"/>
      <c r="AS11" s="8"/>
      <c r="AT11" s="4"/>
      <c r="AU11" s="4"/>
      <c r="AV11" s="4"/>
      <c r="AW11" s="4">
        <v>2296</v>
      </c>
      <c r="AX11" s="4"/>
      <c r="AY11" s="26">
        <v>2095</v>
      </c>
      <c r="AZ11" s="4"/>
      <c r="BA11" s="4"/>
      <c r="BB11" s="8"/>
      <c r="BC11" s="4"/>
      <c r="BD11" s="4"/>
      <c r="BE11" s="4"/>
      <c r="BF11" s="4"/>
      <c r="BG11" s="4"/>
      <c r="BH11" s="4">
        <v>0</v>
      </c>
      <c r="BI11" s="4"/>
      <c r="BJ11" s="4"/>
      <c r="BK11" s="8"/>
      <c r="BL11" s="4"/>
      <c r="BM11" s="4"/>
      <c r="BN11" s="4"/>
      <c r="BO11" s="4"/>
      <c r="BP11" s="4"/>
      <c r="BQ11" s="4"/>
      <c r="BR11" s="4">
        <v>619</v>
      </c>
      <c r="BS11" s="4"/>
      <c r="BT11" s="4"/>
      <c r="BU11" s="8">
        <f>SUM(K11,R11,AI11,AJ11,AW11,AY11)</f>
        <v>10570</v>
      </c>
      <c r="BV11" s="1" t="s">
        <v>66</v>
      </c>
      <c r="BW11" s="5">
        <v>5</v>
      </c>
      <c r="BX11" s="4">
        <f t="shared" si="0"/>
        <v>2440</v>
      </c>
      <c r="BY11" s="4">
        <f t="shared" si="1"/>
        <v>2296</v>
      </c>
      <c r="BZ11" s="4">
        <f t="shared" si="2"/>
        <v>2095</v>
      </c>
      <c r="CA11" s="4">
        <f t="shared" si="3"/>
        <v>1605</v>
      </c>
      <c r="CB11" s="4">
        <f t="shared" si="4"/>
        <v>1359</v>
      </c>
      <c r="CC11" s="4">
        <f t="shared" si="5"/>
        <v>775</v>
      </c>
      <c r="CD11" s="4">
        <f t="shared" si="7"/>
        <v>10570</v>
      </c>
      <c r="CE11" s="4">
        <f t="shared" si="6"/>
        <v>0</v>
      </c>
    </row>
    <row r="12" spans="1:86">
      <c r="A12" s="5">
        <v>6</v>
      </c>
      <c r="B12" s="5">
        <v>6</v>
      </c>
      <c r="C12" s="1" t="s">
        <v>201</v>
      </c>
      <c r="D12" s="1" t="s">
        <v>179</v>
      </c>
      <c r="E12" s="5">
        <v>101269</v>
      </c>
      <c r="F12" s="8">
        <v>10249</v>
      </c>
      <c r="G12" s="20"/>
      <c r="H12" s="20"/>
      <c r="I12" s="20">
        <v>782</v>
      </c>
      <c r="J12" s="20"/>
      <c r="K12" s="18">
        <v>1388</v>
      </c>
      <c r="L12" s="20"/>
      <c r="M12" s="20"/>
      <c r="N12" s="26"/>
      <c r="O12" s="26"/>
      <c r="P12" s="26"/>
      <c r="Q12" s="26"/>
      <c r="R12" s="26">
        <v>1146</v>
      </c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>
        <v>718</v>
      </c>
      <c r="AI12" s="26">
        <v>1275</v>
      </c>
      <c r="AJ12" s="26">
        <v>466</v>
      </c>
      <c r="AK12" s="26"/>
      <c r="AL12" s="26"/>
      <c r="AM12" s="26"/>
      <c r="AN12" s="26"/>
      <c r="AO12" s="26"/>
      <c r="AP12" s="26"/>
      <c r="AQ12" s="26"/>
      <c r="AR12" s="26"/>
      <c r="AS12" s="8"/>
      <c r="AT12" s="4"/>
      <c r="AU12" s="4">
        <v>0</v>
      </c>
      <c r="AV12" s="4"/>
      <c r="AW12" s="4">
        <v>2494</v>
      </c>
      <c r="AX12" s="4"/>
      <c r="AY12" s="26">
        <v>1654</v>
      </c>
      <c r="AZ12" s="4"/>
      <c r="BA12" s="4"/>
      <c r="BB12" s="8"/>
      <c r="BC12" s="4"/>
      <c r="BD12" s="4"/>
      <c r="BE12" s="4"/>
      <c r="BF12" s="4">
        <v>2292</v>
      </c>
      <c r="BG12" s="4"/>
      <c r="BH12" s="4">
        <v>0</v>
      </c>
      <c r="BI12" s="4"/>
      <c r="BJ12" s="4"/>
      <c r="BK12" s="8"/>
      <c r="BL12" s="4"/>
      <c r="BM12" s="4"/>
      <c r="BN12" s="4"/>
      <c r="BO12" s="4"/>
      <c r="BP12" s="4"/>
      <c r="BQ12" s="4"/>
      <c r="BR12" s="4"/>
      <c r="BS12" s="4">
        <v>191</v>
      </c>
      <c r="BT12" s="4">
        <v>929</v>
      </c>
      <c r="BU12" s="8">
        <f>SUM(K12,R12,AI12,AW12,AY12,BF12)</f>
        <v>10249</v>
      </c>
      <c r="BV12" s="1" t="s">
        <v>201</v>
      </c>
      <c r="BW12" s="5">
        <v>6</v>
      </c>
      <c r="BX12" s="4">
        <f t="shared" si="0"/>
        <v>2494</v>
      </c>
      <c r="BY12" s="4">
        <f t="shared" si="1"/>
        <v>2292</v>
      </c>
      <c r="BZ12" s="4">
        <f t="shared" si="2"/>
        <v>1654</v>
      </c>
      <c r="CA12" s="4">
        <f t="shared" si="3"/>
        <v>1388</v>
      </c>
      <c r="CB12" s="4">
        <f t="shared" si="4"/>
        <v>1275</v>
      </c>
      <c r="CC12" s="4">
        <f t="shared" si="5"/>
        <v>1146</v>
      </c>
      <c r="CD12" s="4">
        <f t="shared" si="7"/>
        <v>10249</v>
      </c>
      <c r="CE12" s="4">
        <f t="shared" si="6"/>
        <v>0</v>
      </c>
      <c r="CF12" s="5"/>
    </row>
    <row r="13" spans="1:86" s="5" customFormat="1">
      <c r="A13" s="5">
        <v>6</v>
      </c>
      <c r="B13" s="5">
        <v>7</v>
      </c>
      <c r="C13" s="1" t="s">
        <v>35</v>
      </c>
      <c r="D13" s="1" t="s">
        <v>36</v>
      </c>
      <c r="E13" s="5">
        <v>56564</v>
      </c>
      <c r="F13" s="8">
        <v>9698</v>
      </c>
      <c r="G13" s="20"/>
      <c r="H13" s="20"/>
      <c r="I13" s="20"/>
      <c r="J13" s="20"/>
      <c r="K13" s="18">
        <v>2280</v>
      </c>
      <c r="L13" s="20"/>
      <c r="M13" s="20"/>
      <c r="N13" s="26"/>
      <c r="O13" s="26"/>
      <c r="P13" s="26"/>
      <c r="Q13" s="26"/>
      <c r="R13" s="26">
        <v>1133</v>
      </c>
      <c r="S13" s="26"/>
      <c r="T13" s="26"/>
      <c r="U13" s="26"/>
      <c r="V13" s="26"/>
      <c r="W13" s="26"/>
      <c r="X13" s="26"/>
      <c r="Y13" s="26">
        <v>220</v>
      </c>
      <c r="Z13" s="26"/>
      <c r="AA13" s="26"/>
      <c r="AB13" s="26"/>
      <c r="AC13" s="26"/>
      <c r="AD13" s="26"/>
      <c r="AE13" s="26"/>
      <c r="AF13" s="26"/>
      <c r="AG13" s="26"/>
      <c r="AH13" s="26">
        <v>1015</v>
      </c>
      <c r="AI13" s="26">
        <v>1632</v>
      </c>
      <c r="AJ13" s="26">
        <v>2304</v>
      </c>
      <c r="AK13" s="26"/>
      <c r="AL13" s="26"/>
      <c r="AM13" s="26"/>
      <c r="AN13" s="26"/>
      <c r="AO13" s="26"/>
      <c r="AP13" s="26"/>
      <c r="AQ13" s="26"/>
      <c r="AR13" s="26"/>
      <c r="AS13" s="8"/>
      <c r="AT13" s="4"/>
      <c r="AU13" s="4"/>
      <c r="AV13" s="4"/>
      <c r="AW13" s="4"/>
      <c r="AX13" s="4"/>
      <c r="AY13" s="26">
        <v>1334</v>
      </c>
      <c r="AZ13" s="4"/>
      <c r="BA13" s="4"/>
      <c r="BB13" s="8"/>
      <c r="BC13" s="4"/>
      <c r="BD13" s="4"/>
      <c r="BE13" s="4"/>
      <c r="BF13" s="4"/>
      <c r="BG13" s="4"/>
      <c r="BH13" s="4"/>
      <c r="BI13" s="4"/>
      <c r="BJ13" s="4"/>
      <c r="BK13" s="8"/>
      <c r="BL13" s="4"/>
      <c r="BM13" s="4"/>
      <c r="BN13" s="4"/>
      <c r="BO13" s="20"/>
      <c r="BP13" s="4"/>
      <c r="BQ13" s="4"/>
      <c r="BR13" s="4"/>
      <c r="BS13" s="4"/>
      <c r="BT13" s="4"/>
      <c r="BU13" s="8">
        <f>SUM(K13,R13,AH13,AI13,AJ13,AY13)</f>
        <v>9698</v>
      </c>
      <c r="BV13" s="1" t="s">
        <v>35</v>
      </c>
      <c r="BW13" s="5">
        <v>7</v>
      </c>
      <c r="BX13" s="4">
        <f t="shared" si="0"/>
        <v>2304</v>
      </c>
      <c r="BY13" s="4">
        <f t="shared" si="1"/>
        <v>2280</v>
      </c>
      <c r="BZ13" s="4">
        <f t="shared" si="2"/>
        <v>1632</v>
      </c>
      <c r="CA13" s="4">
        <f t="shared" si="3"/>
        <v>1334</v>
      </c>
      <c r="CB13" s="4">
        <f t="shared" si="4"/>
        <v>1133</v>
      </c>
      <c r="CC13" s="4">
        <f t="shared" si="5"/>
        <v>1015</v>
      </c>
      <c r="CD13" s="4">
        <f t="shared" si="7"/>
        <v>9698</v>
      </c>
      <c r="CE13" s="4">
        <f t="shared" si="6"/>
        <v>0</v>
      </c>
    </row>
    <row r="14" spans="1:86" s="5" customFormat="1">
      <c r="A14" s="5">
        <v>10</v>
      </c>
      <c r="B14" s="5">
        <v>8</v>
      </c>
      <c r="C14" s="1" t="s">
        <v>104</v>
      </c>
      <c r="D14" s="1" t="s">
        <v>28</v>
      </c>
      <c r="E14" s="5">
        <v>95331</v>
      </c>
      <c r="F14" s="8">
        <v>8418</v>
      </c>
      <c r="G14" s="20"/>
      <c r="H14" s="20"/>
      <c r="I14" s="20">
        <v>782</v>
      </c>
      <c r="J14" s="20"/>
      <c r="K14" s="18">
        <v>1682</v>
      </c>
      <c r="L14" s="20"/>
      <c r="M14" s="20"/>
      <c r="N14" s="26"/>
      <c r="O14" s="26"/>
      <c r="P14" s="26"/>
      <c r="Q14" s="26"/>
      <c r="R14" s="26">
        <v>1800</v>
      </c>
      <c r="S14" s="26">
        <v>752</v>
      </c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>
        <v>1977</v>
      </c>
      <c r="AJ14" s="26">
        <v>1380</v>
      </c>
      <c r="AK14" s="26"/>
      <c r="AL14" s="26"/>
      <c r="AM14" s="26"/>
      <c r="AN14" s="26"/>
      <c r="AO14" s="26"/>
      <c r="AP14" s="26"/>
      <c r="AQ14" s="26"/>
      <c r="AR14" s="26"/>
      <c r="AS14" s="8"/>
      <c r="AT14" s="4"/>
      <c r="AU14" s="4"/>
      <c r="AV14" s="4"/>
      <c r="AW14" s="4"/>
      <c r="AX14" s="4"/>
      <c r="AY14" s="26"/>
      <c r="AZ14" s="4"/>
      <c r="BA14" s="4"/>
      <c r="BB14" s="8"/>
      <c r="BC14" s="4"/>
      <c r="BD14" s="4"/>
      <c r="BE14" s="4"/>
      <c r="BF14" s="4"/>
      <c r="BG14" s="4"/>
      <c r="BH14" s="4"/>
      <c r="BI14" s="4"/>
      <c r="BJ14" s="4"/>
      <c r="BK14" s="8"/>
      <c r="BL14" s="4"/>
      <c r="BM14" s="4"/>
      <c r="BN14" s="4"/>
      <c r="BO14" s="4"/>
      <c r="BP14" s="4"/>
      <c r="BQ14" s="4"/>
      <c r="BR14" s="4"/>
      <c r="BS14" s="4"/>
      <c r="BT14" s="4">
        <v>797</v>
      </c>
      <c r="BU14" s="8">
        <f>SUM(I14,K14,R14,AI14,AJ14,BT14)</f>
        <v>8418</v>
      </c>
      <c r="BV14" s="1" t="s">
        <v>104</v>
      </c>
      <c r="BW14" s="5">
        <v>8</v>
      </c>
      <c r="BX14" s="4">
        <f t="shared" si="0"/>
        <v>1977</v>
      </c>
      <c r="BY14" s="4">
        <f t="shared" si="1"/>
        <v>1800</v>
      </c>
      <c r="BZ14" s="4">
        <f t="shared" si="2"/>
        <v>1682</v>
      </c>
      <c r="CA14" s="4">
        <f t="shared" si="3"/>
        <v>1380</v>
      </c>
      <c r="CB14" s="4">
        <f t="shared" si="4"/>
        <v>797</v>
      </c>
      <c r="CC14" s="4">
        <f t="shared" si="5"/>
        <v>782</v>
      </c>
      <c r="CD14" s="4">
        <f t="shared" si="7"/>
        <v>8418</v>
      </c>
      <c r="CE14" s="4">
        <f t="shared" si="6"/>
        <v>0</v>
      </c>
    </row>
    <row r="15" spans="1:86" s="5" customFormat="1">
      <c r="A15" s="5">
        <v>6</v>
      </c>
      <c r="B15" s="5">
        <v>9</v>
      </c>
      <c r="C15" s="1" t="s">
        <v>214</v>
      </c>
      <c r="D15" s="1" t="s">
        <v>551</v>
      </c>
      <c r="E15" s="5">
        <v>107918</v>
      </c>
      <c r="F15" s="8">
        <v>6382</v>
      </c>
      <c r="G15" s="20"/>
      <c r="H15" s="20"/>
      <c r="I15" s="20"/>
      <c r="J15" s="20"/>
      <c r="K15" s="18">
        <v>747</v>
      </c>
      <c r="L15" s="20"/>
      <c r="M15" s="20"/>
      <c r="N15" s="26"/>
      <c r="O15" s="26"/>
      <c r="P15" s="26"/>
      <c r="Q15" s="26"/>
      <c r="R15" s="26">
        <v>742</v>
      </c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>
        <v>1244</v>
      </c>
      <c r="AJ15" s="26">
        <v>1700</v>
      </c>
      <c r="AK15" s="26"/>
      <c r="AL15" s="26"/>
      <c r="AM15" s="26"/>
      <c r="AN15" s="26"/>
      <c r="AO15" s="26"/>
      <c r="AP15" s="26"/>
      <c r="AQ15" s="26"/>
      <c r="AR15" s="26"/>
      <c r="AS15" s="8"/>
      <c r="AT15" s="4"/>
      <c r="AU15" s="4"/>
      <c r="AV15" s="4"/>
      <c r="AW15" s="4"/>
      <c r="AX15" s="4"/>
      <c r="AY15" s="26">
        <v>1292</v>
      </c>
      <c r="AZ15" s="26">
        <f>ROUNDDOWN(IF(ISNUMBER(BA15),VLOOKUP(BA15,Domestic1,2)*AZ$3),0)</f>
        <v>551</v>
      </c>
      <c r="BA15" s="4">
        <v>24</v>
      </c>
      <c r="BB15" s="8"/>
      <c r="BC15" s="4"/>
      <c r="BD15" s="4"/>
      <c r="BE15" s="4"/>
      <c r="BF15" s="4">
        <v>0</v>
      </c>
      <c r="BG15" s="4"/>
      <c r="BH15" s="4"/>
      <c r="BI15" s="4"/>
      <c r="BJ15" s="4"/>
      <c r="BK15" s="8"/>
      <c r="BL15" s="4"/>
      <c r="BM15" s="4"/>
      <c r="BN15" s="4"/>
      <c r="BO15" s="4"/>
      <c r="BP15" s="4"/>
      <c r="BQ15" s="4"/>
      <c r="BR15" s="4">
        <v>489</v>
      </c>
      <c r="BS15" s="4"/>
      <c r="BT15" s="4">
        <v>657</v>
      </c>
      <c r="BU15" s="8">
        <f>SUM(K15,R15,AI15,AJ15,BT15,AY15)</f>
        <v>6382</v>
      </c>
      <c r="BV15" s="1" t="s">
        <v>214</v>
      </c>
      <c r="BW15" s="5">
        <v>9</v>
      </c>
      <c r="BX15" s="4">
        <f t="shared" si="0"/>
        <v>1700</v>
      </c>
      <c r="BY15" s="4">
        <f t="shared" si="1"/>
        <v>1292</v>
      </c>
      <c r="BZ15" s="4">
        <f t="shared" si="2"/>
        <v>1244</v>
      </c>
      <c r="CA15" s="4">
        <f t="shared" si="3"/>
        <v>747</v>
      </c>
      <c r="CB15" s="4">
        <f t="shared" si="4"/>
        <v>742</v>
      </c>
      <c r="CC15" s="4">
        <f t="shared" si="5"/>
        <v>657</v>
      </c>
      <c r="CD15" s="4">
        <f t="shared" si="7"/>
        <v>6382</v>
      </c>
      <c r="CE15" s="4">
        <f t="shared" si="6"/>
        <v>0</v>
      </c>
      <c r="CF15" s="1"/>
    </row>
    <row r="16" spans="1:86">
      <c r="A16" s="5">
        <v>6</v>
      </c>
      <c r="B16" s="5">
        <v>10</v>
      </c>
      <c r="C16" s="1" t="s">
        <v>1097</v>
      </c>
      <c r="D16" s="1" t="s">
        <v>983</v>
      </c>
      <c r="E16" s="5">
        <v>113570</v>
      </c>
      <c r="F16" s="8">
        <v>5861</v>
      </c>
      <c r="G16" s="20"/>
      <c r="H16" s="20"/>
      <c r="I16" s="20">
        <v>337</v>
      </c>
      <c r="J16" s="20"/>
      <c r="L16" s="20"/>
      <c r="M16" s="20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>
        <v>687</v>
      </c>
      <c r="AI16" s="26">
        <v>525</v>
      </c>
      <c r="AJ16" s="26"/>
      <c r="AK16" s="26"/>
      <c r="AL16" s="26"/>
      <c r="AM16" s="26"/>
      <c r="AN16" s="26"/>
      <c r="AO16" s="26"/>
      <c r="AP16" s="26"/>
      <c r="AQ16" s="26"/>
      <c r="AR16" s="26"/>
      <c r="AS16" s="8"/>
      <c r="AT16" s="4"/>
      <c r="AU16" s="4">
        <v>2584</v>
      </c>
      <c r="AV16" s="2"/>
      <c r="AW16" s="4">
        <v>765</v>
      </c>
      <c r="AX16" s="4"/>
      <c r="AY16" s="26"/>
      <c r="AZ16" s="4"/>
      <c r="BA16" s="4"/>
      <c r="BB16" s="15"/>
      <c r="BC16" s="2"/>
      <c r="BD16" s="2"/>
      <c r="BE16" s="2"/>
      <c r="BF16" s="2"/>
      <c r="BG16" s="2"/>
      <c r="BH16" s="2"/>
      <c r="BI16" s="2"/>
      <c r="BJ16" s="2"/>
      <c r="BK16" s="15"/>
      <c r="BL16" s="4"/>
      <c r="BM16" s="4"/>
      <c r="BN16" s="4"/>
      <c r="BO16" s="4"/>
      <c r="BP16" s="4"/>
      <c r="BQ16" s="4"/>
      <c r="BR16" s="4">
        <v>503</v>
      </c>
      <c r="BS16" s="4"/>
      <c r="BT16" s="4">
        <v>797</v>
      </c>
      <c r="BU16" s="8">
        <f>SUM(AH16,AI16,AU16,AW16,BR16,BT16)</f>
        <v>5861</v>
      </c>
      <c r="BV16" s="1" t="s">
        <v>1097</v>
      </c>
      <c r="BW16" s="5">
        <v>10</v>
      </c>
      <c r="BX16" s="4">
        <f t="shared" si="0"/>
        <v>2584</v>
      </c>
      <c r="BY16" s="4">
        <f t="shared" si="1"/>
        <v>797</v>
      </c>
      <c r="BZ16" s="4">
        <f t="shared" si="2"/>
        <v>765</v>
      </c>
      <c r="CA16" s="4">
        <f t="shared" si="3"/>
        <v>687</v>
      </c>
      <c r="CB16" s="4">
        <f t="shared" si="4"/>
        <v>525</v>
      </c>
      <c r="CC16" s="4">
        <f t="shared" si="5"/>
        <v>503</v>
      </c>
      <c r="CD16" s="4">
        <f t="shared" si="7"/>
        <v>5861</v>
      </c>
      <c r="CE16" s="4">
        <f t="shared" si="6"/>
        <v>0</v>
      </c>
    </row>
    <row r="17" spans="1:87">
      <c r="A17" s="5">
        <v>3</v>
      </c>
      <c r="B17" s="5">
        <v>11</v>
      </c>
      <c r="C17" s="1" t="s">
        <v>877</v>
      </c>
      <c r="D17" s="1" t="s">
        <v>983</v>
      </c>
      <c r="E17" s="5">
        <v>133772</v>
      </c>
      <c r="F17" s="7">
        <v>5827</v>
      </c>
      <c r="K17" s="18">
        <v>1059</v>
      </c>
      <c r="R17" s="26">
        <v>1439</v>
      </c>
      <c r="S17" s="26">
        <v>752</v>
      </c>
      <c r="AD17" s="26">
        <v>637</v>
      </c>
      <c r="AH17" s="26">
        <v>870</v>
      </c>
      <c r="AI17" s="26"/>
      <c r="AJ17" s="26">
        <v>1070</v>
      </c>
      <c r="AY17" s="26"/>
      <c r="BU17" s="8">
        <f>SUM(K17,R17,S17,AD17,AH17,AJ17)</f>
        <v>5827</v>
      </c>
      <c r="BV17" s="1" t="s">
        <v>877</v>
      </c>
      <c r="BW17" s="5">
        <v>11</v>
      </c>
      <c r="BX17" s="4">
        <f t="shared" si="0"/>
        <v>1439</v>
      </c>
      <c r="BY17" s="4">
        <f t="shared" si="1"/>
        <v>1070</v>
      </c>
      <c r="BZ17" s="4">
        <f t="shared" si="2"/>
        <v>1059</v>
      </c>
      <c r="CA17" s="4">
        <f t="shared" si="3"/>
        <v>870</v>
      </c>
      <c r="CB17" s="4">
        <f t="shared" si="4"/>
        <v>752</v>
      </c>
      <c r="CC17" s="4">
        <f t="shared" si="5"/>
        <v>637</v>
      </c>
      <c r="CD17" s="4">
        <f t="shared" si="7"/>
        <v>5827</v>
      </c>
      <c r="CE17" s="4">
        <f t="shared" si="6"/>
        <v>0</v>
      </c>
    </row>
    <row r="18" spans="1:87">
      <c r="A18" s="5">
        <v>6</v>
      </c>
      <c r="B18" s="5">
        <v>12</v>
      </c>
      <c r="C18" s="1" t="s">
        <v>476</v>
      </c>
      <c r="D18" s="1" t="s">
        <v>558</v>
      </c>
      <c r="E18" s="5" t="s">
        <v>1034</v>
      </c>
      <c r="F18" s="8">
        <v>5703</v>
      </c>
      <c r="G18" s="20"/>
      <c r="H18" s="20"/>
      <c r="I18" s="20">
        <v>482</v>
      </c>
      <c r="J18" s="20"/>
      <c r="K18" s="18">
        <v>413</v>
      </c>
      <c r="L18" s="20"/>
      <c r="M18" s="20"/>
      <c r="N18" s="26"/>
      <c r="O18" s="26"/>
      <c r="P18" s="25">
        <v>202</v>
      </c>
      <c r="Q18" s="26"/>
      <c r="R18" s="26">
        <v>455</v>
      </c>
      <c r="S18" s="26"/>
      <c r="T18" s="26"/>
      <c r="U18" s="26"/>
      <c r="V18" s="26"/>
      <c r="W18" s="26"/>
      <c r="X18" s="26"/>
      <c r="Y18" s="26">
        <v>162</v>
      </c>
      <c r="Z18" s="26"/>
      <c r="AA18" s="26"/>
      <c r="AB18" s="26"/>
      <c r="AC18" s="26">
        <v>51</v>
      </c>
      <c r="AD18" s="26"/>
      <c r="AE18" s="26"/>
      <c r="AF18" s="26"/>
      <c r="AG18" s="26"/>
      <c r="AH18" s="26">
        <v>0</v>
      </c>
      <c r="AI18" s="26">
        <v>903</v>
      </c>
      <c r="AJ18" s="26"/>
      <c r="AK18" s="26"/>
      <c r="AL18" s="26"/>
      <c r="AM18" s="26"/>
      <c r="AN18" s="26"/>
      <c r="AO18" s="26"/>
      <c r="AP18" s="26"/>
      <c r="AQ18" s="26"/>
      <c r="AR18" s="26"/>
      <c r="AS18" s="8"/>
      <c r="AT18" s="4"/>
      <c r="AU18" s="4">
        <v>2564</v>
      </c>
      <c r="AV18" s="4"/>
      <c r="AW18" s="4">
        <v>0</v>
      </c>
      <c r="AX18" s="4"/>
      <c r="AY18" s="26">
        <v>886</v>
      </c>
      <c r="AZ18" s="4"/>
      <c r="BA18" s="4"/>
      <c r="BB18" s="8"/>
      <c r="BC18" s="4"/>
      <c r="BD18" s="4"/>
      <c r="BE18" s="4"/>
      <c r="BF18" s="4"/>
      <c r="BG18" s="4"/>
      <c r="BH18" s="4"/>
      <c r="BI18" s="4"/>
      <c r="BJ18" s="4"/>
      <c r="BK18" s="8"/>
      <c r="BL18" s="4"/>
      <c r="BM18" s="4"/>
      <c r="BN18" s="4"/>
      <c r="BO18" s="4"/>
      <c r="BP18" s="4"/>
      <c r="BQ18" s="4"/>
      <c r="BR18" s="4"/>
      <c r="BS18" s="4"/>
      <c r="BT18" s="4"/>
      <c r="BU18" s="8">
        <f>SUM(I18,K18,R18,AI18,AU18,AY18)</f>
        <v>5703</v>
      </c>
      <c r="BV18" s="1" t="s">
        <v>476</v>
      </c>
      <c r="BW18" s="5">
        <v>12</v>
      </c>
      <c r="BX18" s="4">
        <f t="shared" si="0"/>
        <v>2564</v>
      </c>
      <c r="BY18" s="4">
        <f t="shared" si="1"/>
        <v>903</v>
      </c>
      <c r="BZ18" s="4">
        <f t="shared" si="2"/>
        <v>886</v>
      </c>
      <c r="CA18" s="4">
        <f t="shared" si="3"/>
        <v>482</v>
      </c>
      <c r="CB18" s="4">
        <f t="shared" si="4"/>
        <v>455</v>
      </c>
      <c r="CC18" s="4">
        <f t="shared" si="5"/>
        <v>413</v>
      </c>
      <c r="CD18" s="4">
        <f t="shared" si="7"/>
        <v>5703</v>
      </c>
      <c r="CE18" s="4">
        <f t="shared" si="6"/>
        <v>0</v>
      </c>
    </row>
    <row r="19" spans="1:87">
      <c r="A19" s="5">
        <v>3</v>
      </c>
      <c r="B19" s="5">
        <v>13</v>
      </c>
      <c r="C19" s="1" t="s">
        <v>876</v>
      </c>
      <c r="D19" s="1" t="s">
        <v>862</v>
      </c>
      <c r="E19" s="5">
        <v>131588</v>
      </c>
      <c r="F19" s="7">
        <v>5392</v>
      </c>
      <c r="I19" s="20">
        <v>339</v>
      </c>
      <c r="K19" s="18">
        <v>742</v>
      </c>
      <c r="L19" s="18">
        <v>160</v>
      </c>
      <c r="R19" s="26">
        <v>822</v>
      </c>
      <c r="S19" s="26">
        <v>473</v>
      </c>
      <c r="W19" s="25">
        <v>260</v>
      </c>
      <c r="AD19" s="26">
        <v>546</v>
      </c>
      <c r="AI19" s="26">
        <v>1208</v>
      </c>
      <c r="AW19" s="5">
        <v>805</v>
      </c>
      <c r="AX19" s="5"/>
      <c r="AY19" s="26">
        <v>1269</v>
      </c>
      <c r="BU19" s="8">
        <f>SUM(K19,R19,AD19,AI19,AW19,AY19)</f>
        <v>5392</v>
      </c>
      <c r="BV19" s="1" t="s">
        <v>876</v>
      </c>
      <c r="BW19" s="5">
        <v>13</v>
      </c>
      <c r="BX19" s="4">
        <f t="shared" si="0"/>
        <v>1269</v>
      </c>
      <c r="BY19" s="4">
        <f t="shared" si="1"/>
        <v>1208</v>
      </c>
      <c r="BZ19" s="4">
        <f t="shared" si="2"/>
        <v>822</v>
      </c>
      <c r="CA19" s="4">
        <f t="shared" si="3"/>
        <v>805</v>
      </c>
      <c r="CB19" s="4">
        <f t="shared" si="4"/>
        <v>742</v>
      </c>
      <c r="CC19" s="4">
        <f t="shared" si="5"/>
        <v>546</v>
      </c>
      <c r="CD19" s="4">
        <f t="shared" si="7"/>
        <v>5392</v>
      </c>
      <c r="CE19" s="4">
        <f t="shared" si="6"/>
        <v>0</v>
      </c>
    </row>
    <row r="20" spans="1:87">
      <c r="A20" s="5">
        <v>3</v>
      </c>
      <c r="B20" s="5">
        <v>14</v>
      </c>
      <c r="C20" s="1" t="s">
        <v>645</v>
      </c>
      <c r="D20" s="1" t="s">
        <v>293</v>
      </c>
      <c r="E20" s="5">
        <v>120445</v>
      </c>
      <c r="F20" s="8">
        <v>5314</v>
      </c>
      <c r="G20" s="20"/>
      <c r="H20" s="20"/>
      <c r="I20" s="20">
        <v>478</v>
      </c>
      <c r="J20" s="20"/>
      <c r="K20" s="18">
        <v>754</v>
      </c>
      <c r="L20" s="18">
        <v>137</v>
      </c>
      <c r="M20" s="20"/>
      <c r="N20" s="26"/>
      <c r="O20" s="26"/>
      <c r="P20" s="26"/>
      <c r="Q20" s="26"/>
      <c r="R20" s="26">
        <v>1421</v>
      </c>
      <c r="S20" s="26">
        <v>0</v>
      </c>
      <c r="T20" s="26"/>
      <c r="U20" s="26">
        <v>60</v>
      </c>
      <c r="V20" s="26"/>
      <c r="W20" s="26"/>
      <c r="X20" s="26"/>
      <c r="Y20" s="26"/>
      <c r="Z20" s="26"/>
      <c r="AA20" s="26">
        <v>140</v>
      </c>
      <c r="AB20" s="26"/>
      <c r="AC20" s="26"/>
      <c r="AD20" s="26"/>
      <c r="AE20" s="26">
        <v>47</v>
      </c>
      <c r="AF20" s="26"/>
      <c r="AG20" s="26"/>
      <c r="AH20" s="26">
        <v>870</v>
      </c>
      <c r="AI20" s="26">
        <v>825</v>
      </c>
      <c r="AJ20" s="26">
        <v>432</v>
      </c>
      <c r="AK20" s="26"/>
      <c r="AL20" s="26"/>
      <c r="AM20" s="26"/>
      <c r="AN20" s="26"/>
      <c r="AO20" s="26"/>
      <c r="AP20" s="26"/>
      <c r="AQ20" s="26">
        <f>ROUNDDOWN(IF(ISNUMBER(AR20),VLOOKUP(AR20,Domestic1,2)*AQ$3),0)</f>
        <v>73</v>
      </c>
      <c r="AR20" s="26">
        <v>3</v>
      </c>
      <c r="AS20" s="8"/>
      <c r="AT20" s="4"/>
      <c r="AU20" s="4"/>
      <c r="AV20" s="4"/>
      <c r="AW20" s="4"/>
      <c r="AX20" s="4"/>
      <c r="AY20" s="26">
        <v>957</v>
      </c>
      <c r="AZ20" s="4"/>
      <c r="BA20" s="4"/>
      <c r="BB20" s="8"/>
      <c r="BC20" s="4"/>
      <c r="BD20" s="4"/>
      <c r="BE20" s="4"/>
      <c r="BF20" s="4"/>
      <c r="BG20" s="4"/>
      <c r="BH20" s="4"/>
      <c r="BI20" s="4"/>
      <c r="BJ20" s="4"/>
      <c r="BK20" s="8"/>
      <c r="BL20" s="4"/>
      <c r="BM20" s="4"/>
      <c r="BN20" s="4"/>
      <c r="BO20" s="5"/>
      <c r="BP20" s="4"/>
      <c r="BQ20" s="4"/>
      <c r="BR20" s="4"/>
      <c r="BS20" s="4"/>
      <c r="BT20" s="5">
        <v>487</v>
      </c>
      <c r="BU20" s="8">
        <f>SUM(K20,R20,AH20,AI20,BT20,AY20)</f>
        <v>5314</v>
      </c>
      <c r="BV20" s="1" t="s">
        <v>645</v>
      </c>
      <c r="BW20" s="5">
        <v>14</v>
      </c>
      <c r="BX20" s="4">
        <f t="shared" si="0"/>
        <v>1421</v>
      </c>
      <c r="BY20" s="4">
        <f t="shared" si="1"/>
        <v>957</v>
      </c>
      <c r="BZ20" s="4">
        <f t="shared" si="2"/>
        <v>870</v>
      </c>
      <c r="CA20" s="4">
        <f t="shared" si="3"/>
        <v>825</v>
      </c>
      <c r="CB20" s="4">
        <f t="shared" si="4"/>
        <v>754</v>
      </c>
      <c r="CC20" s="4">
        <f t="shared" si="5"/>
        <v>487</v>
      </c>
      <c r="CD20" s="4">
        <f t="shared" si="7"/>
        <v>5314</v>
      </c>
      <c r="CE20" s="4">
        <f t="shared" si="6"/>
        <v>0</v>
      </c>
    </row>
    <row r="21" spans="1:87">
      <c r="A21" s="5">
        <v>6</v>
      </c>
      <c r="B21" s="5">
        <v>15</v>
      </c>
      <c r="C21" s="1" t="s">
        <v>746</v>
      </c>
      <c r="D21" s="1" t="s">
        <v>983</v>
      </c>
      <c r="E21" s="5">
        <v>125473</v>
      </c>
      <c r="F21" s="8">
        <v>4983</v>
      </c>
      <c r="G21" s="20"/>
      <c r="H21" s="20"/>
      <c r="I21" s="20"/>
      <c r="J21" s="20"/>
      <c r="K21" s="18">
        <v>726</v>
      </c>
      <c r="L21" s="20"/>
      <c r="M21" s="20"/>
      <c r="N21" s="26"/>
      <c r="O21" s="26"/>
      <c r="Q21" s="26"/>
      <c r="R21" s="26">
        <v>474</v>
      </c>
      <c r="S21" s="26">
        <v>601</v>
      </c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>
        <v>534</v>
      </c>
      <c r="AJ21" s="26"/>
      <c r="AK21" s="26"/>
      <c r="AL21" s="26"/>
      <c r="AM21" s="26"/>
      <c r="AN21" s="26"/>
      <c r="AO21" s="26"/>
      <c r="AP21" s="26"/>
      <c r="AQ21" s="26"/>
      <c r="AR21" s="26"/>
      <c r="AS21" s="8"/>
      <c r="AT21" s="4"/>
      <c r="AU21" s="4">
        <v>2648</v>
      </c>
      <c r="AV21" s="4"/>
      <c r="AW21" s="4"/>
      <c r="AX21" s="4">
        <v>0</v>
      </c>
      <c r="AY21" s="26">
        <v>0</v>
      </c>
      <c r="AZ21" s="4"/>
      <c r="BA21" s="4"/>
      <c r="BB21" s="8"/>
      <c r="BC21" s="4"/>
      <c r="BD21" s="4"/>
      <c r="BE21" s="4"/>
      <c r="BF21" s="4"/>
      <c r="BG21" s="4"/>
      <c r="BH21" s="4"/>
      <c r="BI21" s="4"/>
      <c r="BJ21" s="4"/>
      <c r="BK21" s="8"/>
      <c r="BL21" s="4"/>
      <c r="BM21" s="4"/>
      <c r="BN21" s="4"/>
      <c r="BO21" s="4"/>
      <c r="BP21" s="4"/>
      <c r="BQ21" s="4"/>
      <c r="BR21" s="4"/>
      <c r="BS21" s="4"/>
      <c r="BT21" s="4"/>
      <c r="BU21" s="8">
        <f>SUM(K21,R21,S21,AI21,AU21)</f>
        <v>4983</v>
      </c>
      <c r="BV21" s="1" t="s">
        <v>746</v>
      </c>
      <c r="BW21" s="5">
        <v>15</v>
      </c>
      <c r="BX21" s="4">
        <f t="shared" si="0"/>
        <v>2648</v>
      </c>
      <c r="BY21" s="4">
        <f t="shared" si="1"/>
        <v>726</v>
      </c>
      <c r="BZ21" s="4">
        <f t="shared" si="2"/>
        <v>601</v>
      </c>
      <c r="CA21" s="4">
        <f t="shared" si="3"/>
        <v>534</v>
      </c>
      <c r="CB21" s="4">
        <f t="shared" si="4"/>
        <v>474</v>
      </c>
      <c r="CC21" s="4">
        <f t="shared" si="5"/>
        <v>0</v>
      </c>
      <c r="CD21" s="4">
        <f t="shared" si="7"/>
        <v>4983</v>
      </c>
      <c r="CE21" s="4">
        <f t="shared" si="6"/>
        <v>0</v>
      </c>
    </row>
    <row r="22" spans="1:87">
      <c r="A22" s="5">
        <v>3</v>
      </c>
      <c r="B22" s="5">
        <v>16</v>
      </c>
      <c r="C22" s="1" t="s">
        <v>135</v>
      </c>
      <c r="D22" s="1" t="s">
        <v>377</v>
      </c>
      <c r="E22" s="5">
        <v>6026</v>
      </c>
      <c r="F22" s="8">
        <v>4889</v>
      </c>
      <c r="G22" s="20"/>
      <c r="H22" s="20"/>
      <c r="I22" s="20">
        <v>347</v>
      </c>
      <c r="J22" s="20"/>
      <c r="K22" s="18">
        <v>132</v>
      </c>
      <c r="L22" s="20"/>
      <c r="M22" s="20"/>
      <c r="N22" s="26"/>
      <c r="O22" s="26"/>
      <c r="Q22" s="26"/>
      <c r="R22" s="26"/>
      <c r="S22" s="26"/>
      <c r="T22" s="26"/>
      <c r="U22" s="26"/>
      <c r="V22" s="26"/>
      <c r="W22" s="26"/>
      <c r="X22" s="26">
        <v>97</v>
      </c>
      <c r="Y22" s="26"/>
      <c r="Z22" s="26"/>
      <c r="AA22" s="26"/>
      <c r="AB22" s="26"/>
      <c r="AC22" s="26"/>
      <c r="AD22" s="26">
        <v>352</v>
      </c>
      <c r="AE22" s="26"/>
      <c r="AF22" s="26"/>
      <c r="AG22" s="26"/>
      <c r="AH22" s="26"/>
      <c r="AI22" s="26"/>
      <c r="AJ22" s="26">
        <v>1029</v>
      </c>
      <c r="AK22" s="26"/>
      <c r="AL22" s="26"/>
      <c r="AM22" s="26"/>
      <c r="AN22" s="26"/>
      <c r="AO22" s="26"/>
      <c r="AP22" s="26"/>
      <c r="AQ22" s="26"/>
      <c r="AR22" s="26"/>
      <c r="AS22" s="8"/>
      <c r="AT22" s="4"/>
      <c r="AU22" s="4">
        <v>2672</v>
      </c>
      <c r="AV22" s="4"/>
      <c r="AW22" s="48"/>
      <c r="AX22" s="48"/>
      <c r="AY22" s="26"/>
      <c r="AZ22" s="4"/>
      <c r="BA22" s="4"/>
      <c r="BB22" s="8"/>
      <c r="BC22" s="4"/>
      <c r="BD22" s="4"/>
      <c r="BE22" s="4"/>
      <c r="BF22" s="4"/>
      <c r="BG22" s="4"/>
      <c r="BH22" s="4"/>
      <c r="BI22" s="4"/>
      <c r="BJ22" s="4"/>
      <c r="BK22" s="8"/>
      <c r="BL22" s="4"/>
      <c r="BM22" s="4"/>
      <c r="BN22" s="4"/>
      <c r="BO22" s="4"/>
      <c r="BP22" s="4"/>
      <c r="BQ22" s="4"/>
      <c r="BR22" s="4"/>
      <c r="BS22" s="4"/>
      <c r="BT22" s="4">
        <v>357</v>
      </c>
      <c r="BU22" s="8">
        <f>SUM(I22,K22,AD22,AJ22,AU22,BT22)</f>
        <v>4889</v>
      </c>
      <c r="BV22" s="1" t="s">
        <v>135</v>
      </c>
      <c r="BW22" s="5">
        <v>16</v>
      </c>
      <c r="BX22" s="4">
        <f t="shared" si="0"/>
        <v>2672</v>
      </c>
      <c r="BY22" s="4">
        <f t="shared" si="1"/>
        <v>1029</v>
      </c>
      <c r="BZ22" s="4">
        <f t="shared" si="2"/>
        <v>357</v>
      </c>
      <c r="CA22" s="4">
        <f t="shared" si="3"/>
        <v>352</v>
      </c>
      <c r="CB22" s="4">
        <f t="shared" si="4"/>
        <v>347</v>
      </c>
      <c r="CC22" s="4">
        <f t="shared" si="5"/>
        <v>132</v>
      </c>
      <c r="CD22" s="4">
        <f t="shared" si="7"/>
        <v>4889</v>
      </c>
      <c r="CE22" s="4">
        <f t="shared" si="6"/>
        <v>0</v>
      </c>
      <c r="CF22" s="5"/>
      <c r="CH22" s="5">
        <v>1</v>
      </c>
      <c r="CI22" s="3">
        <v>20</v>
      </c>
    </row>
    <row r="23" spans="1:87">
      <c r="A23" s="5">
        <v>1</v>
      </c>
      <c r="B23" s="5">
        <v>17</v>
      </c>
      <c r="C23" s="1" t="s">
        <v>570</v>
      </c>
      <c r="D23" s="1" t="s">
        <v>571</v>
      </c>
      <c r="E23" s="5">
        <v>116019</v>
      </c>
      <c r="F23" s="8">
        <v>4307</v>
      </c>
      <c r="G23" s="20"/>
      <c r="H23" s="20"/>
      <c r="I23" s="20">
        <v>487</v>
      </c>
      <c r="J23" s="20"/>
      <c r="K23" s="18">
        <v>403</v>
      </c>
      <c r="L23" s="20"/>
      <c r="M23" s="20"/>
      <c r="N23" s="26"/>
      <c r="O23" s="26"/>
      <c r="Q23" s="26"/>
      <c r="R23" s="26">
        <v>457</v>
      </c>
      <c r="S23" s="26">
        <v>479</v>
      </c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>
        <v>443</v>
      </c>
      <c r="AE23" s="26"/>
      <c r="AF23" s="26"/>
      <c r="AG23" s="26"/>
      <c r="AH23" s="26">
        <v>542</v>
      </c>
      <c r="AI23" s="26"/>
      <c r="AJ23" s="26">
        <v>1039</v>
      </c>
      <c r="AK23" s="26"/>
      <c r="AL23" s="26"/>
      <c r="AM23" s="26"/>
      <c r="AN23" s="26"/>
      <c r="AO23" s="26"/>
      <c r="AP23" s="26"/>
      <c r="AQ23" s="26">
        <f>ROUNDDOWN(IF(ISNUMBER(AR23),VLOOKUP(AR23,Domestic1,2)*AQ$3),0)</f>
        <v>86</v>
      </c>
      <c r="AR23" s="26">
        <v>2</v>
      </c>
      <c r="AS23" s="8"/>
      <c r="AT23" s="4"/>
      <c r="AU23" s="4"/>
      <c r="AV23" s="4"/>
      <c r="AW23" s="4"/>
      <c r="AX23" s="4"/>
      <c r="AY23" s="26">
        <v>1259</v>
      </c>
      <c r="AZ23" s="4"/>
      <c r="BA23" s="4"/>
      <c r="BB23" s="8"/>
      <c r="BC23" s="4"/>
      <c r="BD23" s="4"/>
      <c r="BE23" s="4"/>
      <c r="BF23" s="4"/>
      <c r="BG23" s="4"/>
      <c r="BH23" s="4"/>
      <c r="BI23" s="4"/>
      <c r="BJ23" s="4"/>
      <c r="BK23" s="8"/>
      <c r="BL23" s="4">
        <v>40</v>
      </c>
      <c r="BM23" s="4"/>
      <c r="BN23" s="4"/>
      <c r="BO23" s="4"/>
      <c r="BP23" s="4"/>
      <c r="BQ23" s="4"/>
      <c r="BR23" s="4"/>
      <c r="BS23" s="4"/>
      <c r="BT23" s="4">
        <v>501</v>
      </c>
      <c r="BU23" s="8">
        <f>SUM(I23,S23,AH23,AJ23,AY23,BT23)</f>
        <v>4307</v>
      </c>
      <c r="BV23" s="1" t="s">
        <v>570</v>
      </c>
      <c r="BW23" s="5">
        <v>17</v>
      </c>
      <c r="BX23" s="4">
        <f t="shared" si="0"/>
        <v>1259</v>
      </c>
      <c r="BY23" s="4">
        <f t="shared" si="1"/>
        <v>1039</v>
      </c>
      <c r="BZ23" s="4">
        <f t="shared" si="2"/>
        <v>542</v>
      </c>
      <c r="CA23" s="4">
        <f t="shared" si="3"/>
        <v>501</v>
      </c>
      <c r="CB23" s="4">
        <f t="shared" si="4"/>
        <v>487</v>
      </c>
      <c r="CC23" s="4">
        <f t="shared" si="5"/>
        <v>479</v>
      </c>
      <c r="CD23" s="4">
        <f t="shared" si="7"/>
        <v>4307</v>
      </c>
      <c r="CE23" s="4">
        <f t="shared" si="6"/>
        <v>0</v>
      </c>
      <c r="CH23" s="5">
        <v>2</v>
      </c>
      <c r="CI23" s="3">
        <v>17.22</v>
      </c>
    </row>
    <row r="24" spans="1:87">
      <c r="A24" s="5">
        <v>3</v>
      </c>
      <c r="B24" s="5">
        <v>18</v>
      </c>
      <c r="C24" s="1" t="s">
        <v>599</v>
      </c>
      <c r="D24" s="1" t="s">
        <v>218</v>
      </c>
      <c r="E24" s="5">
        <v>113937</v>
      </c>
      <c r="F24" s="8">
        <v>4210</v>
      </c>
      <c r="G24" s="20"/>
      <c r="H24" s="20">
        <v>120</v>
      </c>
      <c r="I24" s="20"/>
      <c r="J24" s="20"/>
      <c r="K24" s="18">
        <v>697</v>
      </c>
      <c r="L24" s="20"/>
      <c r="M24" s="20"/>
      <c r="N24" s="26"/>
      <c r="O24" s="26"/>
      <c r="P24" s="25">
        <v>173</v>
      </c>
      <c r="Q24" s="26"/>
      <c r="R24" s="26">
        <v>1110</v>
      </c>
      <c r="S24" s="26">
        <v>464</v>
      </c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>
        <v>1259</v>
      </c>
      <c r="AJ24" s="26"/>
      <c r="AK24" s="26">
        <f>ROUNDDOWN(IF(ISNUMBER(AL24),VLOOKUP(AL24,Domestic1,2)*AK$3),0)</f>
        <v>110</v>
      </c>
      <c r="AL24" s="26">
        <v>1</v>
      </c>
      <c r="AM24" s="26"/>
      <c r="AN24" s="26"/>
      <c r="AO24" s="26"/>
      <c r="AP24" s="26"/>
      <c r="AQ24" s="26"/>
      <c r="AR24" s="26"/>
      <c r="AS24" s="8"/>
      <c r="AT24" s="4"/>
      <c r="AU24" s="5"/>
      <c r="AV24" s="5"/>
      <c r="AW24" s="5"/>
      <c r="AX24" s="5"/>
      <c r="AY24" s="26"/>
      <c r="BB24" s="7"/>
      <c r="BC24" s="5"/>
      <c r="BD24" s="5"/>
      <c r="BE24" s="5"/>
      <c r="BF24" s="5"/>
      <c r="BG24" s="5"/>
      <c r="BH24" s="5"/>
      <c r="BI24" s="5"/>
      <c r="BJ24" s="5"/>
      <c r="BK24" s="7"/>
      <c r="BL24" s="5"/>
      <c r="BM24" s="5"/>
      <c r="BN24" s="5"/>
      <c r="BO24" s="5"/>
      <c r="BP24" s="5"/>
      <c r="BQ24" s="5"/>
      <c r="BR24" s="5"/>
      <c r="BS24" s="5"/>
      <c r="BT24" s="5">
        <v>507</v>
      </c>
      <c r="BU24" s="8">
        <f>SUM(K24,P24,R24,S24,AI24,BT24)</f>
        <v>4210</v>
      </c>
      <c r="BV24" s="1" t="s">
        <v>599</v>
      </c>
      <c r="BW24" s="5">
        <v>18</v>
      </c>
      <c r="BX24" s="4">
        <f t="shared" si="0"/>
        <v>1259</v>
      </c>
      <c r="BY24" s="4">
        <f t="shared" si="1"/>
        <v>1110</v>
      </c>
      <c r="BZ24" s="4">
        <f t="shared" si="2"/>
        <v>697</v>
      </c>
      <c r="CA24" s="4">
        <f t="shared" si="3"/>
        <v>507</v>
      </c>
      <c r="CB24" s="4">
        <f t="shared" si="4"/>
        <v>464</v>
      </c>
      <c r="CC24" s="4">
        <f t="shared" si="5"/>
        <v>173</v>
      </c>
      <c r="CD24" s="4">
        <f t="shared" si="7"/>
        <v>4210</v>
      </c>
      <c r="CE24" s="4">
        <f t="shared" si="6"/>
        <v>0</v>
      </c>
      <c r="CH24" s="5">
        <v>3</v>
      </c>
      <c r="CI24" s="3">
        <v>14.76</v>
      </c>
    </row>
    <row r="25" spans="1:87">
      <c r="A25" s="5">
        <v>3</v>
      </c>
      <c r="B25" s="5">
        <v>19</v>
      </c>
      <c r="C25" s="1" t="s">
        <v>621</v>
      </c>
      <c r="D25" s="1" t="s">
        <v>983</v>
      </c>
      <c r="E25" s="5">
        <v>131274</v>
      </c>
      <c r="F25" s="8">
        <v>4135</v>
      </c>
      <c r="G25" s="20"/>
      <c r="H25" s="20"/>
      <c r="I25" s="20"/>
      <c r="J25" s="20"/>
      <c r="K25" s="18">
        <v>391</v>
      </c>
      <c r="L25" s="20"/>
      <c r="M25" s="20"/>
      <c r="N25" s="26"/>
      <c r="O25" s="26"/>
      <c r="Q25" s="26"/>
      <c r="R25" s="26">
        <v>751</v>
      </c>
      <c r="S25" s="26"/>
      <c r="T25" s="26"/>
      <c r="U25" s="26"/>
      <c r="V25" s="26"/>
      <c r="W25" s="26"/>
      <c r="X25" s="26"/>
      <c r="Y25" s="26">
        <v>162</v>
      </c>
      <c r="Z25" s="26"/>
      <c r="AA25" s="26"/>
      <c r="AB25" s="26"/>
      <c r="AC25" s="26"/>
      <c r="AD25" s="26">
        <v>343</v>
      </c>
      <c r="AE25" s="26"/>
      <c r="AF25" s="26"/>
      <c r="AG25" s="26"/>
      <c r="AH25" s="26">
        <v>536</v>
      </c>
      <c r="AI25" s="26">
        <v>1197</v>
      </c>
      <c r="AJ25" s="26"/>
      <c r="AK25" s="26"/>
      <c r="AL25" s="26"/>
      <c r="AM25" s="26"/>
      <c r="AN25" s="26"/>
      <c r="AO25" s="26"/>
      <c r="AP25" s="26"/>
      <c r="AQ25" s="26"/>
      <c r="AR25" s="26"/>
      <c r="AS25" s="8"/>
      <c r="AT25" s="4"/>
      <c r="AU25" s="2"/>
      <c r="AV25" s="2"/>
      <c r="AW25" s="2"/>
      <c r="AX25" s="2"/>
      <c r="AY25" s="26">
        <v>917</v>
      </c>
      <c r="AZ25" s="4"/>
      <c r="BA25" s="4"/>
      <c r="BB25" s="15"/>
      <c r="BC25" s="2"/>
      <c r="BD25" s="2"/>
      <c r="BE25" s="2"/>
      <c r="BF25" s="2"/>
      <c r="BG25" s="2"/>
      <c r="BH25" s="2"/>
      <c r="BI25" s="2"/>
      <c r="BJ25" s="2"/>
      <c r="BK25" s="15"/>
      <c r="BL25" s="4"/>
      <c r="BM25" s="4"/>
      <c r="BN25" s="4"/>
      <c r="BO25" s="4"/>
      <c r="BP25" s="4"/>
      <c r="BQ25" s="4"/>
      <c r="BR25" s="4">
        <v>0</v>
      </c>
      <c r="BS25" s="4"/>
      <c r="BT25" s="4"/>
      <c r="BU25" s="8">
        <f>SUM(K25,R25,AD25,AH25,AI25,AY25)</f>
        <v>4135</v>
      </c>
      <c r="BV25" s="1" t="s">
        <v>621</v>
      </c>
      <c r="BW25" s="5">
        <v>19</v>
      </c>
      <c r="BX25" s="4">
        <f t="shared" si="0"/>
        <v>1197</v>
      </c>
      <c r="BY25" s="4">
        <f t="shared" si="1"/>
        <v>917</v>
      </c>
      <c r="BZ25" s="4">
        <f t="shared" si="2"/>
        <v>751</v>
      </c>
      <c r="CA25" s="4">
        <f t="shared" si="3"/>
        <v>536</v>
      </c>
      <c r="CB25" s="4">
        <f t="shared" si="4"/>
        <v>391</v>
      </c>
      <c r="CC25" s="4">
        <f t="shared" si="5"/>
        <v>343</v>
      </c>
      <c r="CD25" s="4">
        <f t="shared" si="7"/>
        <v>4135</v>
      </c>
      <c r="CE25" s="4">
        <f t="shared" si="6"/>
        <v>0</v>
      </c>
      <c r="CF25" s="5"/>
      <c r="CH25" s="5">
        <v>4</v>
      </c>
      <c r="CI25" s="3">
        <v>14.76</v>
      </c>
    </row>
    <row r="26" spans="1:87">
      <c r="A26" s="5">
        <v>1</v>
      </c>
      <c r="B26" s="5">
        <v>20</v>
      </c>
      <c r="C26" s="1" t="s">
        <v>205</v>
      </c>
      <c r="D26" s="1" t="s">
        <v>862</v>
      </c>
      <c r="E26" s="5">
        <v>99365</v>
      </c>
      <c r="F26" s="8">
        <v>4115</v>
      </c>
      <c r="G26" s="20"/>
      <c r="H26" s="20"/>
      <c r="I26" s="20"/>
      <c r="J26" s="20"/>
      <c r="L26" s="20"/>
      <c r="M26" s="20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>
        <v>546</v>
      </c>
      <c r="AE26" s="26"/>
      <c r="AF26" s="26"/>
      <c r="AG26" s="26"/>
      <c r="AH26" s="26"/>
      <c r="AI26" s="26">
        <v>836</v>
      </c>
      <c r="AJ26" s="26">
        <v>1058</v>
      </c>
      <c r="AK26" s="26"/>
      <c r="AL26" s="26"/>
      <c r="AM26" s="26"/>
      <c r="AN26" s="26"/>
      <c r="AO26" s="26"/>
      <c r="AP26" s="26"/>
      <c r="AQ26" s="26"/>
      <c r="AR26" s="26"/>
      <c r="AS26" s="8"/>
      <c r="AT26" s="4"/>
      <c r="AU26" s="5"/>
      <c r="AV26" s="5"/>
      <c r="AW26" s="5"/>
      <c r="AX26" s="5"/>
      <c r="AY26" s="5">
        <v>1675</v>
      </c>
      <c r="BB26" s="7"/>
      <c r="BC26" s="5"/>
      <c r="BD26" s="5"/>
      <c r="BE26" s="5"/>
      <c r="BF26" s="5"/>
      <c r="BG26" s="5"/>
      <c r="BH26" s="5"/>
      <c r="BI26" s="5"/>
      <c r="BJ26" s="5"/>
      <c r="BK26" s="7"/>
      <c r="BL26" s="5"/>
      <c r="BM26" s="5"/>
      <c r="BN26" s="5"/>
      <c r="BO26" s="5"/>
      <c r="BP26" s="5"/>
      <c r="BQ26" s="5"/>
      <c r="BR26" s="5"/>
      <c r="BS26" s="5"/>
      <c r="BT26" s="5"/>
      <c r="BU26" s="8">
        <f>+SUM(AD26,AI26,AJ26,AY26)</f>
        <v>4115</v>
      </c>
      <c r="BV26" s="1" t="s">
        <v>205</v>
      </c>
      <c r="BW26" s="5">
        <v>20</v>
      </c>
      <c r="BX26" s="4">
        <f t="shared" si="0"/>
        <v>1675</v>
      </c>
      <c r="BY26" s="4">
        <f t="shared" si="1"/>
        <v>1058</v>
      </c>
      <c r="BZ26" s="4">
        <f t="shared" si="2"/>
        <v>836</v>
      </c>
      <c r="CA26" s="4">
        <f t="shared" si="3"/>
        <v>546</v>
      </c>
      <c r="CB26" s="4">
        <f t="shared" si="4"/>
        <v>0</v>
      </c>
      <c r="CC26" s="4">
        <f t="shared" si="5"/>
        <v>0</v>
      </c>
      <c r="CD26" s="4">
        <f t="shared" si="7"/>
        <v>4115</v>
      </c>
      <c r="CE26" s="4">
        <f t="shared" si="6"/>
        <v>0</v>
      </c>
      <c r="CF26" s="5"/>
      <c r="CH26" s="5">
        <v>5</v>
      </c>
      <c r="CI26" s="3">
        <v>12.18</v>
      </c>
    </row>
    <row r="27" spans="1:87">
      <c r="A27" s="5">
        <v>3</v>
      </c>
      <c r="B27" s="5">
        <v>21</v>
      </c>
      <c r="C27" s="1" t="s">
        <v>563</v>
      </c>
      <c r="D27" s="1" t="s">
        <v>862</v>
      </c>
      <c r="E27" s="5">
        <v>103699</v>
      </c>
      <c r="F27" s="8">
        <v>4089</v>
      </c>
      <c r="G27" s="20"/>
      <c r="H27" s="20"/>
      <c r="I27" s="20"/>
      <c r="J27" s="20"/>
      <c r="K27" s="18">
        <v>1328</v>
      </c>
      <c r="L27" s="20"/>
      <c r="M27" s="20"/>
      <c r="N27" s="26"/>
      <c r="O27" s="26"/>
      <c r="P27" s="26"/>
      <c r="Q27" s="26"/>
      <c r="R27" s="26">
        <v>478</v>
      </c>
      <c r="S27" s="26">
        <v>337</v>
      </c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>
        <v>443</v>
      </c>
      <c r="AE27" s="26"/>
      <c r="AF27" s="26"/>
      <c r="AG27" s="26"/>
      <c r="AH27" s="26"/>
      <c r="AI27" s="26">
        <v>538</v>
      </c>
      <c r="AJ27" s="26">
        <v>0</v>
      </c>
      <c r="AK27" s="26"/>
      <c r="AL27" s="26"/>
      <c r="AM27" s="26"/>
      <c r="AN27" s="26"/>
      <c r="AO27" s="26"/>
      <c r="AP27" s="26"/>
      <c r="AQ27" s="26"/>
      <c r="AR27" s="26"/>
      <c r="AS27" s="8"/>
      <c r="AT27" s="4"/>
      <c r="AU27" s="4"/>
      <c r="AV27" s="4"/>
      <c r="AW27" s="4"/>
      <c r="AX27" s="4"/>
      <c r="AY27" s="26">
        <v>965</v>
      </c>
      <c r="AZ27" s="4"/>
      <c r="BA27" s="4"/>
      <c r="BB27" s="8"/>
      <c r="BC27" s="4"/>
      <c r="BD27" s="4"/>
      <c r="BE27" s="4"/>
      <c r="BF27" s="4"/>
      <c r="BG27" s="4"/>
      <c r="BH27" s="4"/>
      <c r="BI27" s="4"/>
      <c r="BJ27" s="4"/>
      <c r="BK27" s="8"/>
      <c r="BL27" s="4"/>
      <c r="BM27" s="4"/>
      <c r="BN27" s="4"/>
      <c r="BO27" s="4"/>
      <c r="BP27" s="4"/>
      <c r="BQ27" s="4"/>
      <c r="BR27" s="4"/>
      <c r="BS27" s="4"/>
      <c r="BT27" s="4"/>
      <c r="BU27" s="8">
        <f>SUM(K27,R27,S27,AD27,AI27,AY27)</f>
        <v>4089</v>
      </c>
      <c r="BV27" s="1" t="s">
        <v>563</v>
      </c>
      <c r="BW27" s="5">
        <v>21</v>
      </c>
      <c r="BX27" s="4">
        <f t="shared" si="0"/>
        <v>1328</v>
      </c>
      <c r="BY27" s="4">
        <f t="shared" si="1"/>
        <v>965</v>
      </c>
      <c r="BZ27" s="4">
        <f t="shared" si="2"/>
        <v>538</v>
      </c>
      <c r="CA27" s="4">
        <f t="shared" si="3"/>
        <v>478</v>
      </c>
      <c r="CB27" s="4">
        <f t="shared" si="4"/>
        <v>443</v>
      </c>
      <c r="CC27" s="4">
        <f t="shared" si="5"/>
        <v>337</v>
      </c>
      <c r="CD27" s="4">
        <f t="shared" si="7"/>
        <v>4089</v>
      </c>
      <c r="CE27" s="4">
        <f t="shared" si="6"/>
        <v>0</v>
      </c>
      <c r="CF27" s="5"/>
      <c r="CH27" s="5">
        <v>6</v>
      </c>
      <c r="CI27" s="5">
        <v>11.98</v>
      </c>
    </row>
    <row r="28" spans="1:87">
      <c r="A28" s="5">
        <v>3</v>
      </c>
      <c r="B28" s="5">
        <v>22</v>
      </c>
      <c r="C28" s="1" t="s">
        <v>54</v>
      </c>
      <c r="D28" s="1" t="s">
        <v>218</v>
      </c>
      <c r="E28" s="5">
        <v>54745</v>
      </c>
      <c r="F28" s="8">
        <v>4060</v>
      </c>
      <c r="G28" s="20"/>
      <c r="H28" s="20"/>
      <c r="I28" s="20"/>
      <c r="J28" s="20"/>
      <c r="K28" s="18">
        <v>1019</v>
      </c>
      <c r="L28" s="20"/>
      <c r="M28" s="20"/>
      <c r="N28" s="26"/>
      <c r="O28" s="26"/>
      <c r="P28" s="26"/>
      <c r="Q28" s="26"/>
      <c r="R28" s="26">
        <v>1485</v>
      </c>
      <c r="S28" s="26">
        <v>460</v>
      </c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>
        <v>1096</v>
      </c>
      <c r="AK28" s="26"/>
      <c r="AL28" s="26"/>
      <c r="AM28" s="26"/>
      <c r="AN28" s="26"/>
      <c r="AO28" s="26"/>
      <c r="AP28" s="26"/>
      <c r="AQ28" s="26"/>
      <c r="AR28" s="26"/>
      <c r="AS28" s="8"/>
      <c r="AT28" s="4"/>
      <c r="AU28" s="4"/>
      <c r="AV28" s="4"/>
      <c r="AW28" s="4"/>
      <c r="AX28" s="4"/>
      <c r="AY28" s="26"/>
      <c r="AZ28" s="4"/>
      <c r="BA28" s="4"/>
      <c r="BB28" s="8"/>
      <c r="BC28" s="4"/>
      <c r="BD28" s="4"/>
      <c r="BE28" s="4"/>
      <c r="BF28" s="4"/>
      <c r="BG28" s="4"/>
      <c r="BH28" s="4"/>
      <c r="BI28" s="4"/>
      <c r="BJ28" s="4"/>
      <c r="BK28" s="8"/>
      <c r="BL28" s="4"/>
      <c r="BM28" s="4"/>
      <c r="BN28" s="4"/>
      <c r="BO28" s="4"/>
      <c r="BP28" s="4"/>
      <c r="BQ28" s="4"/>
      <c r="BR28" s="4"/>
      <c r="BS28" s="4"/>
      <c r="BT28" s="4"/>
      <c r="BU28" s="8">
        <f>SUM(K28,R28,S28,AJ28)</f>
        <v>4060</v>
      </c>
      <c r="BV28" s="1" t="s">
        <v>54</v>
      </c>
      <c r="BW28" s="5">
        <v>22</v>
      </c>
      <c r="BX28" s="4">
        <f t="shared" si="0"/>
        <v>1485</v>
      </c>
      <c r="BY28" s="4">
        <f t="shared" si="1"/>
        <v>1096</v>
      </c>
      <c r="BZ28" s="4">
        <f t="shared" si="2"/>
        <v>1019</v>
      </c>
      <c r="CA28" s="4">
        <f t="shared" si="3"/>
        <v>460</v>
      </c>
      <c r="CB28" s="4">
        <f t="shared" si="4"/>
        <v>0</v>
      </c>
      <c r="CC28" s="4">
        <f t="shared" si="5"/>
        <v>0</v>
      </c>
      <c r="CD28" s="4">
        <f t="shared" si="7"/>
        <v>4060</v>
      </c>
      <c r="CE28" s="4">
        <f t="shared" si="6"/>
        <v>0</v>
      </c>
      <c r="CF28" s="5"/>
      <c r="CH28" s="5">
        <v>7</v>
      </c>
      <c r="CI28" s="3">
        <v>11.8</v>
      </c>
    </row>
    <row r="29" spans="1:87">
      <c r="A29" s="5">
        <v>3</v>
      </c>
      <c r="B29" s="5">
        <v>23</v>
      </c>
      <c r="C29" s="1" t="s">
        <v>434</v>
      </c>
      <c r="D29" s="1" t="s">
        <v>648</v>
      </c>
      <c r="E29" s="5">
        <v>118928</v>
      </c>
      <c r="F29" s="8">
        <v>3820</v>
      </c>
      <c r="G29" s="20"/>
      <c r="H29" s="20"/>
      <c r="I29" s="20">
        <v>473</v>
      </c>
      <c r="J29" s="20"/>
      <c r="K29" s="18">
        <v>736</v>
      </c>
      <c r="L29" s="20"/>
      <c r="M29" s="20"/>
      <c r="N29" s="26"/>
      <c r="O29" s="26"/>
      <c r="P29" s="26"/>
      <c r="Q29" s="26"/>
      <c r="R29" s="26">
        <v>427</v>
      </c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>
        <v>384</v>
      </c>
      <c r="AI29" s="26">
        <v>529</v>
      </c>
      <c r="AJ29" s="26">
        <v>769</v>
      </c>
      <c r="AK29" s="26"/>
      <c r="AL29" s="26"/>
      <c r="AM29" s="26"/>
      <c r="AN29" s="26"/>
      <c r="AO29" s="26"/>
      <c r="AP29" s="26"/>
      <c r="AQ29" s="26"/>
      <c r="AR29" s="26"/>
      <c r="AS29" s="8"/>
      <c r="AT29" s="4"/>
      <c r="AU29" s="4"/>
      <c r="AV29" s="4">
        <v>0</v>
      </c>
      <c r="AW29" s="4"/>
      <c r="AX29" s="4"/>
      <c r="AY29" s="26">
        <v>886</v>
      </c>
      <c r="AZ29" s="4">
        <v>0</v>
      </c>
      <c r="BA29" s="4">
        <v>0</v>
      </c>
      <c r="BB29" s="8"/>
      <c r="BC29" s="4"/>
      <c r="BD29" s="4"/>
      <c r="BE29" s="4"/>
      <c r="BF29" s="4"/>
      <c r="BG29" s="4"/>
      <c r="BH29" s="4"/>
      <c r="BI29" s="4"/>
      <c r="BJ29" s="4"/>
      <c r="BK29" s="8"/>
      <c r="BL29" s="4"/>
      <c r="BM29" s="4"/>
      <c r="BN29" s="4"/>
      <c r="BO29" s="4"/>
      <c r="BP29" s="4"/>
      <c r="BQ29" s="4"/>
      <c r="BR29" s="4"/>
      <c r="BS29" s="4"/>
      <c r="BT29" s="4"/>
      <c r="BU29" s="8">
        <f>SUM(I29,K29,R29,AI29,AJ29,AY29)</f>
        <v>3820</v>
      </c>
      <c r="BV29" s="1" t="s">
        <v>434</v>
      </c>
      <c r="BW29" s="5">
        <v>23</v>
      </c>
      <c r="BX29" s="4">
        <f t="shared" si="0"/>
        <v>886</v>
      </c>
      <c r="BY29" s="4">
        <f t="shared" si="1"/>
        <v>769</v>
      </c>
      <c r="BZ29" s="4">
        <f t="shared" si="2"/>
        <v>736</v>
      </c>
      <c r="CA29" s="4">
        <f t="shared" si="3"/>
        <v>529</v>
      </c>
      <c r="CB29" s="4">
        <f t="shared" si="4"/>
        <v>473</v>
      </c>
      <c r="CC29" s="4">
        <f t="shared" si="5"/>
        <v>427</v>
      </c>
      <c r="CD29" s="4">
        <f t="shared" si="7"/>
        <v>3820</v>
      </c>
      <c r="CE29" s="4">
        <f t="shared" si="6"/>
        <v>0</v>
      </c>
      <c r="CF29" s="5"/>
      <c r="CH29" s="5">
        <v>8</v>
      </c>
      <c r="CI29" s="3">
        <v>11.65</v>
      </c>
    </row>
    <row r="30" spans="1:87">
      <c r="A30" s="5">
        <v>1</v>
      </c>
      <c r="B30" s="5">
        <v>24</v>
      </c>
      <c r="C30" s="1" t="s">
        <v>572</v>
      </c>
      <c r="D30" s="1" t="s">
        <v>573</v>
      </c>
      <c r="E30" s="5">
        <v>117564</v>
      </c>
      <c r="F30" s="8">
        <v>3592</v>
      </c>
      <c r="G30" s="20"/>
      <c r="H30" s="20"/>
      <c r="I30" s="20">
        <v>617</v>
      </c>
      <c r="J30" s="20"/>
      <c r="K30" s="18">
        <v>396</v>
      </c>
      <c r="L30" s="20"/>
      <c r="M30" s="20"/>
      <c r="N30" s="26"/>
      <c r="O30" s="26"/>
      <c r="P30" s="25">
        <v>107</v>
      </c>
      <c r="Q30" s="26"/>
      <c r="R30" s="26">
        <v>420</v>
      </c>
      <c r="S30" s="26">
        <v>340</v>
      </c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>
        <v>554</v>
      </c>
      <c r="AI30" s="26"/>
      <c r="AJ30" s="26">
        <v>714</v>
      </c>
      <c r="AK30" s="26"/>
      <c r="AL30" s="26"/>
      <c r="AM30" s="26"/>
      <c r="AN30" s="26"/>
      <c r="AO30" s="26"/>
      <c r="AP30" s="26"/>
      <c r="AQ30" s="26"/>
      <c r="AR30" s="26"/>
      <c r="AS30" s="8"/>
      <c r="AT30" s="4"/>
      <c r="AU30" s="4"/>
      <c r="AV30" s="4"/>
      <c r="AW30" s="4"/>
      <c r="AX30" s="4"/>
      <c r="AY30" s="4">
        <v>891</v>
      </c>
      <c r="AZ30" s="4"/>
      <c r="BA30" s="4"/>
      <c r="BB30" s="8"/>
      <c r="BC30" s="4"/>
      <c r="BD30" s="4"/>
      <c r="BE30" s="4"/>
      <c r="BF30" s="4"/>
      <c r="BG30" s="4"/>
      <c r="BH30" s="4"/>
      <c r="BI30" s="4"/>
      <c r="BJ30" s="4"/>
      <c r="BK30" s="8"/>
      <c r="BL30" s="4"/>
      <c r="BM30" s="4"/>
      <c r="BN30" s="4"/>
      <c r="BO30" s="4"/>
      <c r="BP30" s="4"/>
      <c r="BQ30" s="4"/>
      <c r="BR30" s="4"/>
      <c r="BS30" s="4"/>
      <c r="BT30" s="4"/>
      <c r="BU30" s="8">
        <f>SUM(I30,K30,R30,AH30,AJ30,AY30)</f>
        <v>3592</v>
      </c>
      <c r="BV30" s="1" t="s">
        <v>572</v>
      </c>
      <c r="BW30" s="5">
        <v>24</v>
      </c>
      <c r="BX30" s="4">
        <f t="shared" si="0"/>
        <v>891</v>
      </c>
      <c r="BY30" s="4">
        <f t="shared" si="1"/>
        <v>714</v>
      </c>
      <c r="BZ30" s="4">
        <f t="shared" si="2"/>
        <v>617</v>
      </c>
      <c r="CA30" s="4">
        <f t="shared" si="3"/>
        <v>554</v>
      </c>
      <c r="CB30" s="4">
        <f t="shared" si="4"/>
        <v>420</v>
      </c>
      <c r="CC30" s="4">
        <f t="shared" si="5"/>
        <v>396</v>
      </c>
      <c r="CD30" s="4">
        <f t="shared" si="7"/>
        <v>3592</v>
      </c>
      <c r="CE30" s="4">
        <f t="shared" si="6"/>
        <v>0</v>
      </c>
      <c r="CF30" s="5"/>
      <c r="CH30" s="5">
        <v>9</v>
      </c>
      <c r="CI30" s="3">
        <v>9.52</v>
      </c>
    </row>
    <row r="31" spans="1:87">
      <c r="A31" s="5">
        <v>3</v>
      </c>
      <c r="B31" s="5">
        <v>25</v>
      </c>
      <c r="C31" s="1" t="s">
        <v>596</v>
      </c>
      <c r="D31" s="1" t="s">
        <v>193</v>
      </c>
      <c r="E31" s="5">
        <v>103949</v>
      </c>
      <c r="F31" s="8">
        <v>3578</v>
      </c>
      <c r="G31" s="20"/>
      <c r="H31" s="20"/>
      <c r="I31" s="20"/>
      <c r="J31" s="20"/>
      <c r="K31" s="18">
        <v>408</v>
      </c>
      <c r="L31" s="20"/>
      <c r="M31" s="20"/>
      <c r="N31" s="26"/>
      <c r="O31" s="26"/>
      <c r="Q31" s="26"/>
      <c r="R31" s="26">
        <v>1800</v>
      </c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>
        <v>879</v>
      </c>
      <c r="AJ31" s="26"/>
      <c r="AK31" s="26"/>
      <c r="AL31" s="26"/>
      <c r="AM31" s="26"/>
      <c r="AN31" s="26"/>
      <c r="AO31" s="26"/>
      <c r="AP31" s="26"/>
      <c r="AQ31" s="26"/>
      <c r="AR31" s="26"/>
      <c r="AS31" s="8"/>
      <c r="AT31" s="4"/>
      <c r="AU31" s="5"/>
      <c r="AV31" s="5"/>
      <c r="AW31" s="5"/>
      <c r="AX31" s="5"/>
      <c r="AY31" s="26"/>
      <c r="BB31" s="7"/>
      <c r="BC31" s="5"/>
      <c r="BD31" s="5"/>
      <c r="BE31" s="5"/>
      <c r="BF31" s="5"/>
      <c r="BG31" s="5"/>
      <c r="BH31" s="5"/>
      <c r="BI31" s="5"/>
      <c r="BJ31" s="5"/>
      <c r="BK31" s="7"/>
      <c r="BL31" s="5"/>
      <c r="BM31" s="5"/>
      <c r="BN31" s="5"/>
      <c r="BO31" s="5"/>
      <c r="BP31" s="5"/>
      <c r="BQ31" s="5"/>
      <c r="BR31" s="5"/>
      <c r="BS31" s="5"/>
      <c r="BT31" s="4">
        <v>491</v>
      </c>
      <c r="BU31" s="8">
        <f>SUM(K31,R31,AI31,BT31)</f>
        <v>3578</v>
      </c>
      <c r="BV31" s="1" t="s">
        <v>596</v>
      </c>
      <c r="BW31" s="5">
        <v>25</v>
      </c>
      <c r="BX31" s="4">
        <f t="shared" si="0"/>
        <v>1800</v>
      </c>
      <c r="BY31" s="4">
        <f t="shared" si="1"/>
        <v>879</v>
      </c>
      <c r="BZ31" s="4">
        <f t="shared" si="2"/>
        <v>491</v>
      </c>
      <c r="CA31" s="4">
        <f t="shared" si="3"/>
        <v>408</v>
      </c>
      <c r="CB31" s="4">
        <f t="shared" si="4"/>
        <v>0</v>
      </c>
      <c r="CC31" s="4">
        <f t="shared" si="5"/>
        <v>0</v>
      </c>
      <c r="CD31" s="4">
        <f t="shared" si="7"/>
        <v>3578</v>
      </c>
      <c r="CE31" s="4">
        <f t="shared" si="6"/>
        <v>0</v>
      </c>
      <c r="CF31" s="5"/>
      <c r="CH31" s="5">
        <v>10</v>
      </c>
      <c r="CI31" s="3">
        <v>9.4</v>
      </c>
    </row>
    <row r="32" spans="1:87">
      <c r="A32" s="5">
        <v>1</v>
      </c>
      <c r="B32" s="5">
        <v>26</v>
      </c>
      <c r="C32" s="1" t="s">
        <v>560</v>
      </c>
      <c r="D32" s="1" t="s">
        <v>561</v>
      </c>
      <c r="E32" s="5">
        <v>118835</v>
      </c>
      <c r="F32" s="8">
        <v>3569</v>
      </c>
      <c r="G32" s="20"/>
      <c r="H32" s="20"/>
      <c r="I32" s="20">
        <v>357</v>
      </c>
      <c r="J32" s="20"/>
      <c r="K32" s="18">
        <v>730</v>
      </c>
      <c r="L32" s="20"/>
      <c r="M32" s="20"/>
      <c r="N32" s="26"/>
      <c r="O32" s="26"/>
      <c r="Q32" s="26"/>
      <c r="R32" s="26">
        <v>481</v>
      </c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>
        <v>853</v>
      </c>
      <c r="AJ32" s="26">
        <v>749</v>
      </c>
      <c r="AK32" s="26"/>
      <c r="AL32" s="26"/>
      <c r="AM32" s="26"/>
      <c r="AN32" s="26"/>
      <c r="AO32" s="26"/>
      <c r="AP32" s="26"/>
      <c r="AQ32" s="26"/>
      <c r="AR32" s="26"/>
      <c r="AS32" s="8"/>
      <c r="AT32" s="4"/>
      <c r="AU32" s="4"/>
      <c r="AV32" s="4"/>
      <c r="AW32" s="4"/>
      <c r="AX32" s="4"/>
      <c r="AY32" s="4"/>
      <c r="AZ32" s="4"/>
      <c r="BA32" s="4"/>
      <c r="BB32" s="8"/>
      <c r="BC32" s="4"/>
      <c r="BD32" s="4"/>
      <c r="BE32" s="4"/>
      <c r="BF32" s="4"/>
      <c r="BG32" s="4"/>
      <c r="BH32" s="4"/>
      <c r="BI32" s="4"/>
      <c r="BJ32" s="4"/>
      <c r="BK32" s="8"/>
      <c r="BL32" s="4">
        <v>34</v>
      </c>
      <c r="BM32" s="4"/>
      <c r="BN32" s="4"/>
      <c r="BO32" s="4"/>
      <c r="BP32" s="4"/>
      <c r="BQ32" s="4"/>
      <c r="BR32" s="4">
        <v>399</v>
      </c>
      <c r="BS32" s="4"/>
      <c r="BT32" s="4">
        <v>0</v>
      </c>
      <c r="BU32" s="8">
        <f>SUM(I32,K32,R32,AI32,AJ32,BR32)</f>
        <v>3569</v>
      </c>
      <c r="BV32" s="1" t="s">
        <v>560</v>
      </c>
      <c r="BW32" s="5">
        <v>26</v>
      </c>
      <c r="BX32" s="4">
        <f t="shared" si="0"/>
        <v>853</v>
      </c>
      <c r="BY32" s="4">
        <f t="shared" si="1"/>
        <v>749</v>
      </c>
      <c r="BZ32" s="4">
        <f t="shared" si="2"/>
        <v>730</v>
      </c>
      <c r="CA32" s="4">
        <f t="shared" si="3"/>
        <v>481</v>
      </c>
      <c r="CB32" s="4">
        <f t="shared" si="4"/>
        <v>399</v>
      </c>
      <c r="CC32" s="4">
        <f t="shared" si="5"/>
        <v>357</v>
      </c>
      <c r="CD32" s="4">
        <f t="shared" si="7"/>
        <v>3569</v>
      </c>
      <c r="CE32" s="4">
        <f t="shared" si="6"/>
        <v>0</v>
      </c>
      <c r="CF32" s="5"/>
      <c r="CH32" s="5">
        <v>11</v>
      </c>
      <c r="CI32" s="3">
        <v>9.2899999999999991</v>
      </c>
    </row>
    <row r="33" spans="1:87">
      <c r="A33" s="5">
        <v>3</v>
      </c>
      <c r="B33" s="5">
        <v>27</v>
      </c>
      <c r="C33" s="1" t="s">
        <v>825</v>
      </c>
      <c r="D33" s="2" t="s">
        <v>614</v>
      </c>
      <c r="E33" s="4">
        <v>100064</v>
      </c>
      <c r="F33" s="8">
        <v>3335</v>
      </c>
      <c r="G33" s="20"/>
      <c r="H33" s="20"/>
      <c r="I33" s="20">
        <v>625</v>
      </c>
      <c r="J33" s="20"/>
      <c r="K33" s="18">
        <v>142</v>
      </c>
      <c r="L33" s="20"/>
      <c r="M33" s="20"/>
      <c r="N33" s="25">
        <v>55</v>
      </c>
      <c r="O33" s="26"/>
      <c r="P33" s="26"/>
      <c r="Q33" s="26"/>
      <c r="R33" s="26"/>
      <c r="S33" s="26"/>
      <c r="T33" s="26">
        <v>36</v>
      </c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>
        <v>846</v>
      </c>
      <c r="AJ33" s="26"/>
      <c r="AK33" s="26"/>
      <c r="AL33" s="26"/>
      <c r="AM33" s="26"/>
      <c r="AN33" s="26"/>
      <c r="AO33" s="26"/>
      <c r="AP33" s="26"/>
      <c r="AQ33" s="26"/>
      <c r="AR33" s="26"/>
      <c r="AS33" s="8"/>
      <c r="AT33" s="4"/>
      <c r="AU33" s="4"/>
      <c r="AV33" s="4"/>
      <c r="AW33" s="4">
        <v>0</v>
      </c>
      <c r="AX33" s="4"/>
      <c r="AY33" s="26">
        <v>1304</v>
      </c>
      <c r="AZ33" s="4"/>
      <c r="BA33" s="4"/>
      <c r="BB33" s="8"/>
      <c r="BC33" s="4"/>
      <c r="BD33" s="4"/>
      <c r="BE33" s="4"/>
      <c r="BF33" s="4">
        <v>0</v>
      </c>
      <c r="BG33" s="4"/>
      <c r="BH33" s="4"/>
      <c r="BI33" s="4"/>
      <c r="BJ33" s="4"/>
      <c r="BK33" s="8"/>
      <c r="BL33" s="4"/>
      <c r="BM33" s="4"/>
      <c r="BN33" s="4"/>
      <c r="BO33" s="4"/>
      <c r="BP33" s="4"/>
      <c r="BQ33" s="4"/>
      <c r="BR33" s="4"/>
      <c r="BS33" s="4"/>
      <c r="BT33" s="4">
        <v>363</v>
      </c>
      <c r="BU33" s="8">
        <f>SUM(I33,K33,N33,AI33,BT33,AY33)</f>
        <v>3335</v>
      </c>
      <c r="BV33" s="1" t="s">
        <v>613</v>
      </c>
      <c r="BW33" s="5">
        <v>27</v>
      </c>
      <c r="BX33" s="4">
        <f t="shared" si="0"/>
        <v>1304</v>
      </c>
      <c r="BY33" s="4">
        <f t="shared" si="1"/>
        <v>846</v>
      </c>
      <c r="BZ33" s="4">
        <f t="shared" si="2"/>
        <v>625</v>
      </c>
      <c r="CA33" s="4">
        <f t="shared" si="3"/>
        <v>363</v>
      </c>
      <c r="CB33" s="4">
        <f t="shared" si="4"/>
        <v>142</v>
      </c>
      <c r="CC33" s="4">
        <f t="shared" si="5"/>
        <v>55</v>
      </c>
      <c r="CD33" s="4">
        <f t="shared" si="7"/>
        <v>3335</v>
      </c>
      <c r="CE33" s="4">
        <f t="shared" si="6"/>
        <v>0</v>
      </c>
      <c r="CF33" s="5"/>
      <c r="CH33" s="5">
        <v>12</v>
      </c>
      <c r="CI33" s="3">
        <v>9.19</v>
      </c>
    </row>
    <row r="34" spans="1:87">
      <c r="A34" s="5">
        <v>1</v>
      </c>
      <c r="B34" s="5">
        <v>28</v>
      </c>
      <c r="C34" s="1" t="s">
        <v>480</v>
      </c>
      <c r="D34" s="1" t="s">
        <v>649</v>
      </c>
      <c r="E34" s="5">
        <v>117776</v>
      </c>
      <c r="F34" s="8">
        <v>3207</v>
      </c>
      <c r="G34" s="20"/>
      <c r="H34" s="20"/>
      <c r="I34" s="20"/>
      <c r="J34" s="20"/>
      <c r="L34" s="20"/>
      <c r="M34" s="20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>
        <v>65</v>
      </c>
      <c r="AB34" s="26"/>
      <c r="AC34" s="26"/>
      <c r="AD34" s="26"/>
      <c r="AE34" s="26"/>
      <c r="AF34" s="26"/>
      <c r="AG34" s="26"/>
      <c r="AH34" s="26">
        <v>527</v>
      </c>
      <c r="AI34" s="26">
        <v>466</v>
      </c>
      <c r="AJ34" s="26">
        <v>448</v>
      </c>
      <c r="AK34" s="26"/>
      <c r="AL34" s="26"/>
      <c r="AM34" s="26"/>
      <c r="AN34" s="26"/>
      <c r="AO34" s="26"/>
      <c r="AP34" s="26"/>
      <c r="AQ34" s="26"/>
      <c r="AR34" s="26"/>
      <c r="AS34" s="8"/>
      <c r="AT34" s="4"/>
      <c r="AU34" s="4"/>
      <c r="AV34" s="4"/>
      <c r="AW34" s="4"/>
      <c r="AX34" s="4">
        <v>0</v>
      </c>
      <c r="AY34" s="4">
        <v>1319</v>
      </c>
      <c r="AZ34" s="4"/>
      <c r="BA34" s="4"/>
      <c r="BB34" s="8"/>
      <c r="BC34" s="4"/>
      <c r="BD34" s="4"/>
      <c r="BE34" s="4"/>
      <c r="BF34" s="4"/>
      <c r="BG34" s="4"/>
      <c r="BH34" s="4"/>
      <c r="BI34" s="4"/>
      <c r="BJ34" s="4"/>
      <c r="BK34" s="8"/>
      <c r="BL34" s="4"/>
      <c r="BM34" s="4"/>
      <c r="BN34" s="4"/>
      <c r="BO34" s="4"/>
      <c r="BP34" s="4"/>
      <c r="BQ34" s="4"/>
      <c r="BR34" s="4">
        <v>382</v>
      </c>
      <c r="BS34" s="4"/>
      <c r="BT34" s="4"/>
      <c r="BU34" s="8">
        <f>SUM(AA34,AH34,AI34,AJ34,AY34,BR34)</f>
        <v>3207</v>
      </c>
      <c r="BV34" s="1" t="s">
        <v>480</v>
      </c>
      <c r="BW34" s="5">
        <v>28</v>
      </c>
      <c r="BX34" s="4">
        <f t="shared" si="0"/>
        <v>1319</v>
      </c>
      <c r="BY34" s="4">
        <f t="shared" si="1"/>
        <v>527</v>
      </c>
      <c r="BZ34" s="4">
        <f t="shared" si="2"/>
        <v>466</v>
      </c>
      <c r="CA34" s="4">
        <f t="shared" si="3"/>
        <v>448</v>
      </c>
      <c r="CB34" s="4">
        <f t="shared" si="4"/>
        <v>382</v>
      </c>
      <c r="CC34" s="4">
        <f t="shared" si="5"/>
        <v>65</v>
      </c>
      <c r="CD34" s="4">
        <f t="shared" si="7"/>
        <v>3207</v>
      </c>
      <c r="CE34" s="4">
        <f t="shared" si="6"/>
        <v>0</v>
      </c>
      <c r="CF34" s="5"/>
      <c r="CH34" s="5">
        <v>13</v>
      </c>
      <c r="CI34" s="3">
        <v>9.1</v>
      </c>
    </row>
    <row r="35" spans="1:87">
      <c r="A35" s="5">
        <v>6</v>
      </c>
      <c r="B35" s="5">
        <v>29</v>
      </c>
      <c r="C35" s="1" t="s">
        <v>82</v>
      </c>
      <c r="D35" s="1" t="s">
        <v>157</v>
      </c>
      <c r="E35" s="5">
        <v>51588</v>
      </c>
      <c r="F35" s="8">
        <v>3112</v>
      </c>
      <c r="G35" s="20"/>
      <c r="H35" s="20"/>
      <c r="I35" s="20">
        <v>645</v>
      </c>
      <c r="J35" s="20"/>
      <c r="K35" s="18">
        <v>1047</v>
      </c>
      <c r="L35" s="20"/>
      <c r="M35" s="20"/>
      <c r="N35" s="26"/>
      <c r="O35" s="26"/>
      <c r="P35" s="26"/>
      <c r="Q35" s="26"/>
      <c r="R35" s="26">
        <v>486</v>
      </c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8"/>
      <c r="AT35" s="4"/>
      <c r="AU35" s="4">
        <v>0</v>
      </c>
      <c r="AV35" s="4"/>
      <c r="AW35" s="4"/>
      <c r="AX35" s="4"/>
      <c r="AY35" s="26"/>
      <c r="AZ35" s="4"/>
      <c r="BA35" s="4"/>
      <c r="BB35" s="8"/>
      <c r="BC35" s="4"/>
      <c r="BD35" s="4"/>
      <c r="BE35" s="4"/>
      <c r="BF35" s="4"/>
      <c r="BG35" s="4"/>
      <c r="BH35" s="4"/>
      <c r="BI35" s="4"/>
      <c r="BJ35" s="4"/>
      <c r="BK35" s="8"/>
      <c r="BL35" s="4"/>
      <c r="BM35" s="4"/>
      <c r="BN35" s="4"/>
      <c r="BO35" s="4"/>
      <c r="BP35" s="4">
        <v>65</v>
      </c>
      <c r="BQ35" s="4"/>
      <c r="BR35" s="4"/>
      <c r="BS35" s="4">
        <v>223</v>
      </c>
      <c r="BT35" s="4">
        <v>646</v>
      </c>
      <c r="BU35" s="8">
        <f>SUM(I35,K35,R35,BP35,BS35,BT35)</f>
        <v>3112</v>
      </c>
      <c r="BV35" s="1" t="s">
        <v>82</v>
      </c>
      <c r="BW35" s="5">
        <v>29</v>
      </c>
      <c r="BX35" s="4">
        <f t="shared" si="0"/>
        <v>1047</v>
      </c>
      <c r="BY35" s="4">
        <f t="shared" si="1"/>
        <v>646</v>
      </c>
      <c r="BZ35" s="4">
        <f t="shared" si="2"/>
        <v>645</v>
      </c>
      <c r="CA35" s="4">
        <f t="shared" si="3"/>
        <v>486</v>
      </c>
      <c r="CB35" s="4">
        <f t="shared" si="4"/>
        <v>223</v>
      </c>
      <c r="CC35" s="4">
        <f t="shared" si="5"/>
        <v>65</v>
      </c>
      <c r="CD35" s="4">
        <f t="shared" si="7"/>
        <v>3112</v>
      </c>
      <c r="CE35" s="4">
        <f t="shared" si="6"/>
        <v>0</v>
      </c>
      <c r="CF35" s="5"/>
      <c r="CH35" s="5">
        <v>14</v>
      </c>
      <c r="CI35" s="3">
        <v>9.02</v>
      </c>
    </row>
    <row r="36" spans="1:87">
      <c r="B36" s="5">
        <v>30</v>
      </c>
      <c r="C36" s="1" t="s">
        <v>952</v>
      </c>
      <c r="D36" s="1" t="s">
        <v>953</v>
      </c>
      <c r="E36" s="5">
        <v>134623</v>
      </c>
      <c r="F36" s="7">
        <v>3051</v>
      </c>
      <c r="R36" s="26">
        <v>782</v>
      </c>
      <c r="U36" s="25">
        <v>73</v>
      </c>
      <c r="W36" s="25">
        <v>191</v>
      </c>
      <c r="Y36" s="25">
        <v>97</v>
      </c>
      <c r="AI36" s="26">
        <v>887</v>
      </c>
      <c r="AJ36" s="26">
        <v>1021</v>
      </c>
      <c r="AT36" s="2"/>
      <c r="AU36" s="2"/>
      <c r="AV36" s="2"/>
      <c r="AW36" s="2"/>
      <c r="AX36" s="2"/>
      <c r="AY36" s="3"/>
      <c r="AZ36" s="3"/>
      <c r="BA36" s="3"/>
      <c r="BB36" s="15"/>
      <c r="BC36" s="2"/>
      <c r="BD36" s="2"/>
      <c r="BE36" s="2"/>
      <c r="BF36" s="2"/>
      <c r="BG36" s="2"/>
      <c r="BH36" s="2"/>
      <c r="BI36" s="2"/>
      <c r="BJ36" s="2"/>
      <c r="BK36" s="15"/>
      <c r="BL36" s="4"/>
      <c r="BM36" s="4"/>
      <c r="BN36" s="4"/>
      <c r="BO36" s="4"/>
      <c r="BP36" s="4"/>
      <c r="BQ36" s="4"/>
      <c r="BR36" s="4"/>
      <c r="BS36" s="4"/>
      <c r="BT36" s="4"/>
      <c r="BU36" s="8">
        <f>SUM(R36,U36,W36,Y36,AI36,AJ36)</f>
        <v>3051</v>
      </c>
      <c r="BV36" s="1" t="s">
        <v>952</v>
      </c>
      <c r="BW36" s="5">
        <v>30</v>
      </c>
      <c r="BX36" s="4">
        <f t="shared" si="0"/>
        <v>1021</v>
      </c>
      <c r="BY36" s="4">
        <f t="shared" si="1"/>
        <v>887</v>
      </c>
      <c r="BZ36" s="4">
        <f t="shared" si="2"/>
        <v>782</v>
      </c>
      <c r="CA36" s="4">
        <f t="shared" si="3"/>
        <v>191</v>
      </c>
      <c r="CB36" s="4">
        <f t="shared" si="4"/>
        <v>97</v>
      </c>
      <c r="CC36" s="4">
        <f t="shared" si="5"/>
        <v>73</v>
      </c>
      <c r="CD36" s="4">
        <f t="shared" si="7"/>
        <v>3051</v>
      </c>
      <c r="CE36" s="4">
        <f t="shared" si="6"/>
        <v>0</v>
      </c>
      <c r="CF36" s="5"/>
      <c r="CH36" s="5">
        <v>15</v>
      </c>
      <c r="CI36" s="3">
        <v>8.94</v>
      </c>
    </row>
    <row r="37" spans="1:87">
      <c r="A37" s="5">
        <v>1</v>
      </c>
      <c r="B37" s="5">
        <v>31</v>
      </c>
      <c r="C37" s="1" t="s">
        <v>236</v>
      </c>
      <c r="D37" s="1" t="s">
        <v>642</v>
      </c>
      <c r="E37" s="5">
        <v>106906</v>
      </c>
      <c r="F37" s="8">
        <v>2950</v>
      </c>
      <c r="G37" s="20"/>
      <c r="H37" s="20"/>
      <c r="I37" s="20"/>
      <c r="J37" s="20"/>
      <c r="K37" s="18">
        <v>715</v>
      </c>
      <c r="L37" s="20"/>
      <c r="M37" s="20"/>
      <c r="N37" s="26"/>
      <c r="O37" s="26"/>
      <c r="Q37" s="26"/>
      <c r="R37" s="26">
        <v>1161</v>
      </c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>
        <v>561</v>
      </c>
      <c r="AI37" s="26">
        <v>513</v>
      </c>
      <c r="AJ37" s="26"/>
      <c r="AK37" s="26"/>
      <c r="AL37" s="26"/>
      <c r="AM37" s="26"/>
      <c r="AN37" s="26"/>
      <c r="AO37" s="26"/>
      <c r="AP37" s="26"/>
      <c r="AQ37" s="26"/>
      <c r="AR37" s="26"/>
      <c r="AS37" s="8"/>
      <c r="AT37" s="4"/>
      <c r="AU37" s="4"/>
      <c r="AV37" s="4"/>
      <c r="AW37" s="4"/>
      <c r="AX37" s="4"/>
      <c r="AY37" s="4"/>
      <c r="AZ37" s="4"/>
      <c r="BA37" s="4"/>
      <c r="BB37" s="8"/>
      <c r="BC37" s="4"/>
      <c r="BD37" s="4"/>
      <c r="BE37" s="4"/>
      <c r="BF37" s="4"/>
      <c r="BG37" s="4"/>
      <c r="BH37" s="4"/>
      <c r="BI37" s="4"/>
      <c r="BJ37" s="4"/>
      <c r="BK37" s="8"/>
      <c r="BL37" s="4"/>
      <c r="BM37" s="4"/>
      <c r="BN37" s="4"/>
      <c r="BO37" s="4"/>
      <c r="BP37" s="4"/>
      <c r="BQ37" s="4"/>
      <c r="BR37" s="4"/>
      <c r="BS37" s="4"/>
      <c r="BT37" s="4"/>
      <c r="BU37" s="8">
        <f>SUM(K37,R37,AH37,AI37)</f>
        <v>2950</v>
      </c>
      <c r="BV37" s="1" t="s">
        <v>236</v>
      </c>
      <c r="BW37" s="5">
        <v>31</v>
      </c>
      <c r="BX37" s="4">
        <f t="shared" si="0"/>
        <v>1161</v>
      </c>
      <c r="BY37" s="4">
        <f t="shared" si="1"/>
        <v>715</v>
      </c>
      <c r="BZ37" s="4">
        <f t="shared" si="2"/>
        <v>561</v>
      </c>
      <c r="CA37" s="4">
        <f t="shared" si="3"/>
        <v>513</v>
      </c>
      <c r="CB37" s="4">
        <f t="shared" si="4"/>
        <v>0</v>
      </c>
      <c r="CC37" s="4">
        <f t="shared" si="5"/>
        <v>0</v>
      </c>
      <c r="CD37" s="4">
        <f t="shared" si="7"/>
        <v>2950</v>
      </c>
      <c r="CE37" s="4">
        <f t="shared" si="6"/>
        <v>0</v>
      </c>
      <c r="CF37" s="5"/>
      <c r="CH37" s="5">
        <v>16</v>
      </c>
      <c r="CI37" s="3">
        <v>8.8699999999999992</v>
      </c>
    </row>
    <row r="38" spans="1:87">
      <c r="B38" s="5">
        <v>32</v>
      </c>
      <c r="C38" s="1" t="s">
        <v>552</v>
      </c>
      <c r="D38" s="1" t="s">
        <v>42</v>
      </c>
      <c r="E38" s="5">
        <v>53481</v>
      </c>
      <c r="F38" s="8">
        <v>2930</v>
      </c>
      <c r="G38" s="20"/>
      <c r="H38" s="20"/>
      <c r="I38" s="20"/>
      <c r="J38" s="20"/>
      <c r="L38" s="20"/>
      <c r="M38" s="20"/>
      <c r="N38" s="26"/>
      <c r="O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5">
        <v>2680</v>
      </c>
      <c r="AJ38" s="26"/>
      <c r="AK38" s="26"/>
      <c r="AL38" s="26"/>
      <c r="AM38" s="26">
        <f>ROUNDDOWN(IF(ISNUMBER(AN38),VLOOKUP(AN38,Domestic1,2)*AM$3),0)</f>
        <v>250</v>
      </c>
      <c r="AN38" s="26">
        <v>3</v>
      </c>
      <c r="AO38" s="26"/>
      <c r="AP38" s="26"/>
      <c r="AQ38" s="26"/>
      <c r="AR38" s="26"/>
      <c r="AS38" s="8"/>
      <c r="AT38" s="4"/>
      <c r="AU38" s="4"/>
      <c r="AV38" s="4"/>
      <c r="AW38" s="4"/>
      <c r="AX38" s="4"/>
      <c r="AY38" s="4"/>
      <c r="AZ38" s="4"/>
      <c r="BA38" s="4"/>
      <c r="BB38" s="8"/>
      <c r="BC38" s="4"/>
      <c r="BD38" s="4"/>
      <c r="BE38" s="4"/>
      <c r="BF38" s="4"/>
      <c r="BG38" s="4"/>
      <c r="BH38" s="4"/>
      <c r="BI38" s="4"/>
      <c r="BJ38" s="4"/>
      <c r="BK38" s="8"/>
      <c r="BL38" s="4"/>
      <c r="BM38" s="4"/>
      <c r="BN38" s="4"/>
      <c r="BO38" s="4"/>
      <c r="BP38" s="4"/>
      <c r="BQ38" s="4"/>
      <c r="BR38" s="4"/>
      <c r="BS38" s="4"/>
      <c r="BT38" s="4"/>
      <c r="BU38" s="8">
        <f>SUM(AI38,AM38)</f>
        <v>2930</v>
      </c>
      <c r="BV38" s="1" t="s">
        <v>552</v>
      </c>
      <c r="BW38" s="5">
        <v>32</v>
      </c>
      <c r="BX38" s="4">
        <f t="shared" si="0"/>
        <v>2680</v>
      </c>
      <c r="BY38" s="4">
        <f t="shared" si="1"/>
        <v>250</v>
      </c>
      <c r="BZ38" s="4">
        <f t="shared" si="2"/>
        <v>3</v>
      </c>
      <c r="CA38" s="4">
        <f t="shared" si="3"/>
        <v>0</v>
      </c>
      <c r="CB38" s="4">
        <f t="shared" si="4"/>
        <v>0</v>
      </c>
      <c r="CC38" s="4">
        <f t="shared" si="5"/>
        <v>0</v>
      </c>
      <c r="CD38" s="4">
        <f t="shared" si="7"/>
        <v>2933</v>
      </c>
      <c r="CE38" s="4">
        <f t="shared" si="6"/>
        <v>-3</v>
      </c>
      <c r="CF38" s="5"/>
      <c r="CH38" s="5">
        <v>17</v>
      </c>
      <c r="CI38" s="3">
        <v>6.8</v>
      </c>
    </row>
    <row r="39" spans="1:87">
      <c r="A39" s="5">
        <v>1</v>
      </c>
      <c r="B39" s="5">
        <v>33</v>
      </c>
      <c r="C39" s="1" t="s">
        <v>580</v>
      </c>
      <c r="D39" s="1" t="s">
        <v>157</v>
      </c>
      <c r="E39" s="5">
        <v>106335</v>
      </c>
      <c r="F39" s="8">
        <v>2865</v>
      </c>
      <c r="G39" s="20"/>
      <c r="H39" s="20"/>
      <c r="I39" s="20">
        <v>342</v>
      </c>
      <c r="J39" s="20"/>
      <c r="M39" s="20"/>
      <c r="N39" s="26"/>
      <c r="O39" s="26"/>
      <c r="Q39" s="26"/>
      <c r="R39" s="26"/>
      <c r="S39" s="26">
        <v>316</v>
      </c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>
        <v>239</v>
      </c>
      <c r="AE39" s="26"/>
      <c r="AF39" s="26"/>
      <c r="AG39" s="26"/>
      <c r="AH39" s="26">
        <v>0</v>
      </c>
      <c r="AI39" s="26">
        <v>1188</v>
      </c>
      <c r="AJ39" s="26">
        <v>426</v>
      </c>
      <c r="AK39" s="26"/>
      <c r="AL39" s="26"/>
      <c r="AM39" s="26"/>
      <c r="AN39" s="26"/>
      <c r="AO39" s="26"/>
      <c r="AP39" s="26"/>
      <c r="AQ39" s="26"/>
      <c r="AR39" s="26"/>
      <c r="AS39" s="8"/>
      <c r="AT39" s="4"/>
      <c r="AU39" s="4"/>
      <c r="AV39" s="4"/>
      <c r="AW39" s="4"/>
      <c r="AX39" s="4"/>
      <c r="AY39" s="4"/>
      <c r="AZ39" s="4"/>
      <c r="BA39" s="4"/>
      <c r="BB39" s="8"/>
      <c r="BC39" s="4"/>
      <c r="BD39" s="4"/>
      <c r="BE39" s="4"/>
      <c r="BF39" s="4"/>
      <c r="BG39" s="4"/>
      <c r="BH39" s="4"/>
      <c r="BI39" s="4"/>
      <c r="BJ39" s="4"/>
      <c r="BK39" s="8"/>
      <c r="BL39" s="4">
        <v>24</v>
      </c>
      <c r="BM39" s="4"/>
      <c r="BN39" s="4"/>
      <c r="BO39" s="4"/>
      <c r="BP39" s="4"/>
      <c r="BQ39" s="4"/>
      <c r="BR39" s="4"/>
      <c r="BS39" s="4"/>
      <c r="BT39" s="5">
        <v>354</v>
      </c>
      <c r="BU39" s="8">
        <f>SUM(I39,S39,AD39,AI39,AJ39,BT39)</f>
        <v>2865</v>
      </c>
      <c r="BV39" s="1" t="s">
        <v>580</v>
      </c>
      <c r="BW39" s="5">
        <v>33</v>
      </c>
      <c r="BX39" s="4">
        <f t="shared" si="0"/>
        <v>1188</v>
      </c>
      <c r="BY39" s="4">
        <f t="shared" si="1"/>
        <v>426</v>
      </c>
      <c r="BZ39" s="4">
        <f t="shared" si="2"/>
        <v>354</v>
      </c>
      <c r="CA39" s="4">
        <f t="shared" si="3"/>
        <v>342</v>
      </c>
      <c r="CB39" s="4">
        <f t="shared" si="4"/>
        <v>316</v>
      </c>
      <c r="CC39" s="4">
        <f t="shared" si="5"/>
        <v>239</v>
      </c>
      <c r="CD39" s="4">
        <f t="shared" si="7"/>
        <v>2865</v>
      </c>
      <c r="CE39" s="4">
        <f t="shared" si="6"/>
        <v>0</v>
      </c>
      <c r="CF39" s="5"/>
      <c r="CH39" s="5">
        <v>18</v>
      </c>
      <c r="CI39" s="3">
        <v>6.74</v>
      </c>
    </row>
    <row r="40" spans="1:87">
      <c r="B40" s="5">
        <v>34</v>
      </c>
      <c r="C40" s="1" t="s">
        <v>698</v>
      </c>
      <c r="D40" s="1" t="s">
        <v>699</v>
      </c>
      <c r="E40" s="5">
        <v>112167</v>
      </c>
      <c r="F40" s="8">
        <v>2795</v>
      </c>
      <c r="G40" s="20"/>
      <c r="H40" s="20">
        <v>73</v>
      </c>
      <c r="I40" s="20"/>
      <c r="J40" s="20"/>
      <c r="K40" s="18">
        <v>391</v>
      </c>
      <c r="L40" s="20"/>
      <c r="M40" s="20"/>
      <c r="N40" s="26"/>
      <c r="O40" s="26"/>
      <c r="Q40" s="26"/>
      <c r="R40" s="26">
        <v>152</v>
      </c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>
        <v>479</v>
      </c>
      <c r="AJ40" s="26">
        <v>1700</v>
      </c>
      <c r="AK40" s="26"/>
      <c r="AL40" s="26"/>
      <c r="AM40" s="26"/>
      <c r="AN40" s="26"/>
      <c r="AO40" s="26"/>
      <c r="AP40" s="26"/>
      <c r="AQ40" s="26"/>
      <c r="AR40" s="26"/>
      <c r="AS40" s="8"/>
      <c r="AT40" s="4"/>
      <c r="AU40" s="2"/>
      <c r="AV40" s="2"/>
      <c r="AW40" s="2"/>
      <c r="AX40" s="2"/>
      <c r="AY40" s="3"/>
      <c r="AZ40" s="3"/>
      <c r="BA40" s="3"/>
      <c r="BB40" s="15"/>
      <c r="BC40" s="2"/>
      <c r="BD40" s="2"/>
      <c r="BE40" s="2"/>
      <c r="BF40" s="2"/>
      <c r="BG40" s="2"/>
      <c r="BH40" s="2"/>
      <c r="BI40" s="2"/>
      <c r="BJ40" s="2"/>
      <c r="BK40" s="15"/>
      <c r="BL40" s="4"/>
      <c r="BM40" s="4"/>
      <c r="BN40" s="4"/>
      <c r="BO40" s="4"/>
      <c r="BP40" s="4"/>
      <c r="BQ40" s="4"/>
      <c r="BR40" s="4"/>
      <c r="BS40" s="4"/>
      <c r="BT40" s="4"/>
      <c r="BU40" s="8">
        <f>SUM(H40,K40,R40,AI40,AJ40)</f>
        <v>2795</v>
      </c>
      <c r="BV40" s="1" t="s">
        <v>698</v>
      </c>
      <c r="BW40" s="5">
        <v>34</v>
      </c>
      <c r="BX40" s="4">
        <f t="shared" si="0"/>
        <v>1700</v>
      </c>
      <c r="BY40" s="4">
        <f t="shared" si="1"/>
        <v>479</v>
      </c>
      <c r="BZ40" s="4">
        <f t="shared" si="2"/>
        <v>391</v>
      </c>
      <c r="CA40" s="4">
        <f t="shared" si="3"/>
        <v>152</v>
      </c>
      <c r="CB40" s="4">
        <f t="shared" si="4"/>
        <v>73</v>
      </c>
      <c r="CC40" s="4">
        <f t="shared" si="5"/>
        <v>0</v>
      </c>
      <c r="CD40" s="4">
        <f t="shared" si="7"/>
        <v>2795</v>
      </c>
      <c r="CE40" s="4">
        <f t="shared" si="6"/>
        <v>0</v>
      </c>
      <c r="CF40" s="5"/>
      <c r="CH40" s="5">
        <v>19</v>
      </c>
      <c r="CI40" s="3">
        <v>6.68</v>
      </c>
    </row>
    <row r="41" spans="1:87">
      <c r="A41" s="5">
        <v>3</v>
      </c>
      <c r="B41" s="5">
        <v>35</v>
      </c>
      <c r="C41" s="1" t="s">
        <v>535</v>
      </c>
      <c r="D41" s="1" t="s">
        <v>862</v>
      </c>
      <c r="E41" s="5">
        <v>99607</v>
      </c>
      <c r="F41" s="8">
        <v>2783</v>
      </c>
      <c r="G41" s="20"/>
      <c r="H41" s="20"/>
      <c r="I41" s="20"/>
      <c r="J41" s="20"/>
      <c r="K41" s="18">
        <v>761</v>
      </c>
      <c r="L41" s="20"/>
      <c r="M41" s="20"/>
      <c r="N41" s="26"/>
      <c r="O41" s="26"/>
      <c r="P41" s="26"/>
      <c r="Q41" s="26"/>
      <c r="R41" s="26">
        <v>139</v>
      </c>
      <c r="S41" s="26">
        <v>326</v>
      </c>
      <c r="T41" s="26"/>
      <c r="U41" s="26"/>
      <c r="V41" s="26"/>
      <c r="W41" s="26"/>
      <c r="X41" s="26"/>
      <c r="Y41" s="26"/>
      <c r="Z41" s="26"/>
      <c r="AA41" s="26">
        <v>82</v>
      </c>
      <c r="AB41" s="26"/>
      <c r="AC41" s="26"/>
      <c r="AD41" s="26">
        <v>347</v>
      </c>
      <c r="AE41" s="26"/>
      <c r="AF41" s="26"/>
      <c r="AG41" s="26"/>
      <c r="AH41" s="26">
        <v>390</v>
      </c>
      <c r="AI41" s="26">
        <v>820</v>
      </c>
      <c r="AJ41" s="26">
        <v>0</v>
      </c>
      <c r="AK41" s="26"/>
      <c r="AL41" s="26"/>
      <c r="AM41" s="26"/>
      <c r="AN41" s="26"/>
      <c r="AO41" s="26"/>
      <c r="AP41" s="26"/>
      <c r="AQ41" s="26"/>
      <c r="AR41" s="26"/>
      <c r="AS41" s="8"/>
      <c r="AT41" s="4"/>
      <c r="AU41" s="2"/>
      <c r="AV41" s="2"/>
      <c r="AW41" s="4">
        <v>0</v>
      </c>
      <c r="AX41" s="4"/>
      <c r="AY41" s="26">
        <v>0</v>
      </c>
      <c r="AZ41" s="4"/>
      <c r="BA41" s="4"/>
      <c r="BB41" s="15"/>
      <c r="BC41" s="2"/>
      <c r="BD41" s="2"/>
      <c r="BE41" s="2"/>
      <c r="BF41" s="2"/>
      <c r="BG41" s="2"/>
      <c r="BH41" s="2"/>
      <c r="BI41" s="2"/>
      <c r="BJ41" s="2"/>
      <c r="BK41" s="15"/>
      <c r="BL41" s="4"/>
      <c r="BM41" s="4"/>
      <c r="BN41" s="4"/>
      <c r="BO41" s="4"/>
      <c r="BP41" s="4"/>
      <c r="BQ41" s="4"/>
      <c r="BR41" s="4">
        <v>0</v>
      </c>
      <c r="BS41" s="4"/>
      <c r="BT41" s="4"/>
      <c r="BU41" s="8">
        <f>SUM(K41,R41,S41,AD41,AH41,AI41)</f>
        <v>2783</v>
      </c>
      <c r="BV41" s="1" t="s">
        <v>535</v>
      </c>
      <c r="BW41" s="5">
        <v>35</v>
      </c>
      <c r="BX41" s="4">
        <f t="shared" si="0"/>
        <v>820</v>
      </c>
      <c r="BY41" s="4">
        <f t="shared" si="1"/>
        <v>761</v>
      </c>
      <c r="BZ41" s="4">
        <f t="shared" si="2"/>
        <v>390</v>
      </c>
      <c r="CA41" s="4">
        <f t="shared" si="3"/>
        <v>347</v>
      </c>
      <c r="CB41" s="4">
        <f t="shared" si="4"/>
        <v>326</v>
      </c>
      <c r="CC41" s="4">
        <f t="shared" si="5"/>
        <v>139</v>
      </c>
      <c r="CD41" s="4">
        <f t="shared" si="7"/>
        <v>2783</v>
      </c>
      <c r="CE41" s="4">
        <f t="shared" si="6"/>
        <v>0</v>
      </c>
      <c r="CF41" s="5"/>
      <c r="CH41" s="5">
        <v>20</v>
      </c>
      <c r="CI41" s="3">
        <v>6.62</v>
      </c>
    </row>
    <row r="42" spans="1:87">
      <c r="A42" s="5">
        <v>1</v>
      </c>
      <c r="B42" s="5">
        <v>36</v>
      </c>
      <c r="C42" s="1" t="s">
        <v>220</v>
      </c>
      <c r="D42" s="1" t="s">
        <v>32</v>
      </c>
      <c r="E42" s="5">
        <v>54188</v>
      </c>
      <c r="F42" s="8">
        <v>2767</v>
      </c>
      <c r="G42" s="20"/>
      <c r="H42" s="20"/>
      <c r="I42" s="20"/>
      <c r="J42" s="20"/>
      <c r="K42" s="18">
        <v>711</v>
      </c>
      <c r="L42" s="18">
        <v>118</v>
      </c>
      <c r="M42" s="20"/>
      <c r="N42" s="26"/>
      <c r="O42" s="26"/>
      <c r="Q42" s="26"/>
      <c r="R42" s="26"/>
      <c r="S42" s="26"/>
      <c r="T42" s="26"/>
      <c r="U42" s="26"/>
      <c r="V42" s="26"/>
      <c r="W42" s="26"/>
      <c r="X42" s="26">
        <v>118</v>
      </c>
      <c r="Y42" s="26"/>
      <c r="Z42" s="26"/>
      <c r="AA42" s="26"/>
      <c r="AB42" s="26"/>
      <c r="AC42" s="26"/>
      <c r="AD42" s="26">
        <v>244</v>
      </c>
      <c r="AE42" s="26"/>
      <c r="AF42" s="26"/>
      <c r="AG42" s="26"/>
      <c r="AH42" s="26"/>
      <c r="AI42" s="26">
        <v>858</v>
      </c>
      <c r="AJ42" s="26">
        <v>718</v>
      </c>
      <c r="AK42" s="26"/>
      <c r="AL42" s="26"/>
      <c r="AM42" s="26"/>
      <c r="AN42" s="26"/>
      <c r="AO42" s="26"/>
      <c r="AP42" s="26"/>
      <c r="AQ42" s="26"/>
      <c r="AR42" s="26"/>
      <c r="AS42" s="8"/>
      <c r="AT42" s="4"/>
      <c r="AU42" s="4"/>
      <c r="AV42" s="4"/>
      <c r="AW42" s="4"/>
      <c r="AX42" s="4"/>
      <c r="AY42" s="4"/>
      <c r="AZ42" s="4"/>
      <c r="BA42" s="4"/>
      <c r="BB42" s="8"/>
      <c r="BC42" s="4"/>
      <c r="BD42" s="4"/>
      <c r="BE42" s="4"/>
      <c r="BF42" s="4"/>
      <c r="BG42" s="4"/>
      <c r="BH42" s="4"/>
      <c r="BI42" s="4"/>
      <c r="BJ42" s="4"/>
      <c r="BK42" s="8"/>
      <c r="BL42" s="4"/>
      <c r="BM42" s="4"/>
      <c r="BN42" s="4"/>
      <c r="BO42" s="4"/>
      <c r="BP42" s="4">
        <v>103</v>
      </c>
      <c r="BQ42" s="4"/>
      <c r="BR42" s="4"/>
      <c r="BS42" s="4"/>
      <c r="BT42" s="4">
        <v>0</v>
      </c>
      <c r="BU42" s="8">
        <f>SUM(K42,L42,X42,AD42,AI42,AJ42)</f>
        <v>2767</v>
      </c>
      <c r="BV42" s="1" t="s">
        <v>184</v>
      </c>
      <c r="BW42" s="5">
        <v>36</v>
      </c>
      <c r="BX42" s="4">
        <f t="shared" si="0"/>
        <v>858</v>
      </c>
      <c r="BY42" s="4">
        <f t="shared" si="1"/>
        <v>718</v>
      </c>
      <c r="BZ42" s="4">
        <f t="shared" si="2"/>
        <v>711</v>
      </c>
      <c r="CA42" s="4">
        <f t="shared" si="3"/>
        <v>244</v>
      </c>
      <c r="CB42" s="4">
        <f t="shared" si="4"/>
        <v>118</v>
      </c>
      <c r="CC42" s="4">
        <f t="shared" si="5"/>
        <v>118</v>
      </c>
      <c r="CD42" s="4">
        <f t="shared" si="7"/>
        <v>2767</v>
      </c>
      <c r="CE42" s="4">
        <f t="shared" si="6"/>
        <v>0</v>
      </c>
      <c r="CF42" s="5"/>
      <c r="CH42" s="5">
        <v>21</v>
      </c>
      <c r="CI42" s="3">
        <v>6.56</v>
      </c>
    </row>
    <row r="43" spans="1:87">
      <c r="A43" s="5">
        <v>1</v>
      </c>
      <c r="B43" s="5">
        <v>37</v>
      </c>
      <c r="C43" s="1" t="s">
        <v>1091</v>
      </c>
      <c r="D43" s="1" t="s">
        <v>559</v>
      </c>
      <c r="E43" s="5">
        <v>52789</v>
      </c>
      <c r="F43" s="8">
        <v>2753</v>
      </c>
      <c r="G43" s="20"/>
      <c r="H43" s="20"/>
      <c r="I43" s="20">
        <v>504</v>
      </c>
      <c r="J43" s="20"/>
      <c r="K43" s="18">
        <v>416</v>
      </c>
      <c r="L43" s="20"/>
      <c r="M43" s="20"/>
      <c r="N43" s="26"/>
      <c r="O43" s="26"/>
      <c r="P43" s="26"/>
      <c r="Q43" s="26"/>
      <c r="R43" s="26">
        <v>417</v>
      </c>
      <c r="S43" s="26">
        <v>326</v>
      </c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>
        <v>381</v>
      </c>
      <c r="AI43" s="26">
        <v>0</v>
      </c>
      <c r="AJ43" s="26">
        <v>709</v>
      </c>
      <c r="AK43" s="26"/>
      <c r="AL43" s="26"/>
      <c r="AM43" s="26"/>
      <c r="AN43" s="26"/>
      <c r="AO43" s="26"/>
      <c r="AP43" s="26"/>
      <c r="AQ43" s="26"/>
      <c r="AR43" s="26"/>
      <c r="AS43" s="8"/>
      <c r="AT43" s="4"/>
      <c r="AU43" s="4"/>
      <c r="AV43" s="4"/>
      <c r="AW43" s="4"/>
      <c r="AX43" s="4"/>
      <c r="AY43" s="26"/>
      <c r="AZ43" s="4"/>
      <c r="BA43" s="4"/>
      <c r="BB43" s="8"/>
      <c r="BC43" s="4"/>
      <c r="BD43" s="4"/>
      <c r="BE43" s="4"/>
      <c r="BF43" s="4"/>
      <c r="BG43" s="4"/>
      <c r="BH43" s="4"/>
      <c r="BI43" s="4"/>
      <c r="BJ43" s="4"/>
      <c r="BK43" s="8"/>
      <c r="BL43" s="4"/>
      <c r="BM43" s="4"/>
      <c r="BN43" s="4"/>
      <c r="BO43" s="4"/>
      <c r="BP43" s="4"/>
      <c r="BQ43" s="4"/>
      <c r="BR43" s="4"/>
      <c r="BS43" s="4"/>
      <c r="BT43" s="4"/>
      <c r="BU43" s="8">
        <f>SUM(I43,K43,R43,S43,AH43,AJ43)</f>
        <v>2753</v>
      </c>
      <c r="BV43" s="1" t="s">
        <v>1090</v>
      </c>
      <c r="BW43" s="5">
        <v>37</v>
      </c>
      <c r="BX43" s="4">
        <f t="shared" si="0"/>
        <v>709</v>
      </c>
      <c r="BY43" s="4">
        <f t="shared" si="1"/>
        <v>504</v>
      </c>
      <c r="BZ43" s="4">
        <f t="shared" si="2"/>
        <v>417</v>
      </c>
      <c r="CA43" s="4">
        <f t="shared" si="3"/>
        <v>416</v>
      </c>
      <c r="CB43" s="4">
        <f t="shared" si="4"/>
        <v>381</v>
      </c>
      <c r="CC43" s="4">
        <f t="shared" si="5"/>
        <v>326</v>
      </c>
      <c r="CD43" s="4">
        <f t="shared" si="7"/>
        <v>2753</v>
      </c>
      <c r="CE43" s="4">
        <f t="shared" si="6"/>
        <v>0</v>
      </c>
      <c r="CF43" s="5"/>
      <c r="CH43" s="5">
        <v>22</v>
      </c>
      <c r="CI43" s="5">
        <v>6.51</v>
      </c>
    </row>
    <row r="44" spans="1:87">
      <c r="A44" s="5">
        <v>1</v>
      </c>
      <c r="B44" s="5">
        <v>38</v>
      </c>
      <c r="C44" s="1" t="s">
        <v>562</v>
      </c>
      <c r="D44" s="1" t="s">
        <v>178</v>
      </c>
      <c r="E44" s="5">
        <v>103900</v>
      </c>
      <c r="F44" s="8">
        <v>2750</v>
      </c>
      <c r="G44" s="20"/>
      <c r="H44" s="20"/>
      <c r="I44" s="20"/>
      <c r="J44" s="20"/>
      <c r="K44" s="18">
        <v>1028</v>
      </c>
      <c r="M44" s="20"/>
      <c r="N44" s="26"/>
      <c r="O44" s="26"/>
      <c r="Q44" s="26"/>
      <c r="R44" s="26">
        <v>829</v>
      </c>
      <c r="S44" s="26">
        <v>452</v>
      </c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>
        <v>441</v>
      </c>
      <c r="AK44" s="26"/>
      <c r="AL44" s="26"/>
      <c r="AM44" s="26"/>
      <c r="AN44" s="26"/>
      <c r="AO44" s="26"/>
      <c r="AP44" s="26"/>
      <c r="AQ44" s="26"/>
      <c r="AR44" s="26"/>
      <c r="AS44" s="8"/>
      <c r="AT44" s="4"/>
      <c r="AU44" s="4"/>
      <c r="AV44" s="4"/>
      <c r="AW44" s="4"/>
      <c r="AX44" s="4"/>
      <c r="AY44" s="26"/>
      <c r="AZ44" s="4"/>
      <c r="BA44" s="4"/>
      <c r="BB44" s="8"/>
      <c r="BC44" s="4"/>
      <c r="BD44" s="4"/>
      <c r="BE44" s="4"/>
      <c r="BF44" s="4"/>
      <c r="BG44" s="4"/>
      <c r="BH44" s="4"/>
      <c r="BI44" s="4"/>
      <c r="BJ44" s="4"/>
      <c r="BK44" s="8"/>
      <c r="BL44" s="4"/>
      <c r="BM44" s="4"/>
      <c r="BN44" s="4"/>
      <c r="BO44" s="4"/>
      <c r="BP44" s="4"/>
      <c r="BQ44" s="4"/>
      <c r="BR44" s="4"/>
      <c r="BS44" s="4"/>
      <c r="BT44" s="4"/>
      <c r="BU44" s="8">
        <f>SUM(K44,R44,S44,AJ44)</f>
        <v>2750</v>
      </c>
      <c r="BV44" s="1" t="s">
        <v>562</v>
      </c>
      <c r="BW44" s="5">
        <v>38</v>
      </c>
      <c r="BX44" s="4">
        <f t="shared" si="0"/>
        <v>1028</v>
      </c>
      <c r="BY44" s="4">
        <f t="shared" si="1"/>
        <v>829</v>
      </c>
      <c r="BZ44" s="4">
        <f t="shared" si="2"/>
        <v>452</v>
      </c>
      <c r="CA44" s="4">
        <f t="shared" si="3"/>
        <v>441</v>
      </c>
      <c r="CB44" s="4">
        <f t="shared" si="4"/>
        <v>0</v>
      </c>
      <c r="CC44" s="4">
        <f t="shared" si="5"/>
        <v>0</v>
      </c>
      <c r="CD44" s="4">
        <f t="shared" si="7"/>
        <v>2750</v>
      </c>
      <c r="CE44" s="4">
        <f t="shared" si="6"/>
        <v>0</v>
      </c>
      <c r="CF44" s="5"/>
      <c r="CH44" s="5">
        <v>23</v>
      </c>
      <c r="CI44" s="3">
        <v>6.46</v>
      </c>
    </row>
    <row r="45" spans="1:87">
      <c r="A45" s="5">
        <v>1</v>
      </c>
      <c r="B45" s="5">
        <v>39</v>
      </c>
      <c r="C45" s="1" t="s">
        <v>637</v>
      </c>
      <c r="D45" s="1" t="s">
        <v>32</v>
      </c>
      <c r="E45" s="5">
        <v>118062</v>
      </c>
      <c r="F45" s="8">
        <v>2605</v>
      </c>
      <c r="G45" s="20"/>
      <c r="H45" s="20"/>
      <c r="I45" s="20"/>
      <c r="J45" s="20"/>
      <c r="K45" s="18">
        <v>1365</v>
      </c>
      <c r="L45" s="20"/>
      <c r="M45" s="20"/>
      <c r="N45" s="26"/>
      <c r="O45" s="26"/>
      <c r="Q45" s="26"/>
      <c r="R45" s="26"/>
      <c r="S45" s="26">
        <v>621</v>
      </c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8"/>
      <c r="AT45" s="4"/>
      <c r="AU45" s="2"/>
      <c r="AV45" s="2"/>
      <c r="AW45" s="2"/>
      <c r="AX45" s="2"/>
      <c r="AY45" s="26"/>
      <c r="AZ45" s="3"/>
      <c r="BA45" s="3"/>
      <c r="BB45" s="15"/>
      <c r="BC45" s="2"/>
      <c r="BD45" s="2"/>
      <c r="BE45" s="2"/>
      <c r="BF45" s="2"/>
      <c r="BG45" s="2"/>
      <c r="BH45" s="2"/>
      <c r="BI45" s="2"/>
      <c r="BJ45" s="2"/>
      <c r="BK45" s="15"/>
      <c r="BL45" s="2"/>
      <c r="BM45" s="2"/>
      <c r="BN45" s="2"/>
      <c r="BO45" s="2"/>
      <c r="BP45" s="2"/>
      <c r="BQ45" s="2"/>
      <c r="BR45" s="4">
        <v>619</v>
      </c>
      <c r="BS45" s="4"/>
      <c r="BT45" s="4"/>
      <c r="BU45" s="8">
        <f>SUM(K45,S45,BR45)</f>
        <v>2605</v>
      </c>
      <c r="BV45" s="1" t="s">
        <v>637</v>
      </c>
      <c r="BW45" s="5">
        <v>39</v>
      </c>
      <c r="BX45" s="4">
        <f t="shared" si="0"/>
        <v>1365</v>
      </c>
      <c r="BY45" s="4">
        <f t="shared" si="1"/>
        <v>621</v>
      </c>
      <c r="BZ45" s="4">
        <f t="shared" si="2"/>
        <v>619</v>
      </c>
      <c r="CA45" s="4">
        <f t="shared" si="3"/>
        <v>0</v>
      </c>
      <c r="CB45" s="4">
        <f t="shared" si="4"/>
        <v>0</v>
      </c>
      <c r="CC45" s="4">
        <f t="shared" si="5"/>
        <v>0</v>
      </c>
      <c r="CD45" s="4">
        <f t="shared" si="7"/>
        <v>2605</v>
      </c>
      <c r="CE45" s="4">
        <f t="shared" si="6"/>
        <v>0</v>
      </c>
      <c r="CF45" s="5"/>
      <c r="CH45" s="5">
        <v>24</v>
      </c>
      <c r="CI45" s="3">
        <v>6.41</v>
      </c>
    </row>
    <row r="46" spans="1:87">
      <c r="B46" s="5">
        <v>40</v>
      </c>
      <c r="C46" s="1" t="s">
        <v>1092</v>
      </c>
      <c r="D46" s="2" t="s">
        <v>614</v>
      </c>
      <c r="E46" s="4">
        <v>100189</v>
      </c>
      <c r="F46" s="8">
        <v>2602</v>
      </c>
      <c r="G46" s="20"/>
      <c r="H46" s="20"/>
      <c r="I46" s="20"/>
      <c r="J46" s="20"/>
      <c r="K46" s="18">
        <v>436</v>
      </c>
      <c r="L46" s="20"/>
      <c r="M46" s="20"/>
      <c r="N46" s="26"/>
      <c r="O46" s="26"/>
      <c r="Q46" s="26"/>
      <c r="R46" s="26"/>
      <c r="S46" s="26"/>
      <c r="T46" s="26">
        <v>43</v>
      </c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5">
        <v>1219</v>
      </c>
      <c r="AJ46" s="26"/>
      <c r="AK46" s="26"/>
      <c r="AL46" s="26"/>
      <c r="AM46" s="26"/>
      <c r="AN46" s="26"/>
      <c r="AO46" s="26"/>
      <c r="AP46" s="26"/>
      <c r="AQ46" s="26"/>
      <c r="AR46" s="26"/>
      <c r="AS46" s="8"/>
      <c r="AT46" s="4"/>
      <c r="AU46" s="4"/>
      <c r="AV46" s="4"/>
      <c r="AW46" s="4"/>
      <c r="AX46" s="4"/>
      <c r="AY46" s="5">
        <v>904</v>
      </c>
      <c r="AZ46" s="4"/>
      <c r="BA46" s="4"/>
      <c r="BB46" s="8"/>
      <c r="BC46" s="4"/>
      <c r="BD46" s="4"/>
      <c r="BE46" s="4"/>
      <c r="BF46" s="4"/>
      <c r="BG46" s="4"/>
      <c r="BH46" s="4"/>
      <c r="BI46" s="4"/>
      <c r="BJ46" s="4"/>
      <c r="BK46" s="8"/>
      <c r="BL46" s="4"/>
      <c r="BM46" s="4"/>
      <c r="BN46" s="4"/>
      <c r="BO46" s="4"/>
      <c r="BP46" s="4"/>
      <c r="BQ46" s="4"/>
      <c r="BR46" s="4"/>
      <c r="BS46" s="4"/>
      <c r="BT46" s="4"/>
      <c r="BU46" s="8">
        <f>SUM(K46,T46,AI46,AY46)</f>
        <v>2602</v>
      </c>
      <c r="BV46" s="1" t="s">
        <v>1092</v>
      </c>
      <c r="BW46" s="5">
        <v>40</v>
      </c>
      <c r="BX46" s="4">
        <f t="shared" si="0"/>
        <v>1219</v>
      </c>
      <c r="BY46" s="4">
        <f t="shared" si="1"/>
        <v>904</v>
      </c>
      <c r="BZ46" s="4">
        <f t="shared" si="2"/>
        <v>436</v>
      </c>
      <c r="CA46" s="4">
        <f t="shared" si="3"/>
        <v>43</v>
      </c>
      <c r="CB46" s="4">
        <f t="shared" si="4"/>
        <v>0</v>
      </c>
      <c r="CC46" s="4">
        <f t="shared" si="5"/>
        <v>0</v>
      </c>
      <c r="CD46" s="4">
        <f t="shared" si="7"/>
        <v>2602</v>
      </c>
      <c r="CE46" s="4">
        <f t="shared" si="6"/>
        <v>0</v>
      </c>
      <c r="CF46" s="5"/>
      <c r="CH46" s="5">
        <v>25</v>
      </c>
      <c r="CI46" s="3">
        <v>6.37</v>
      </c>
    </row>
    <row r="47" spans="1:87">
      <c r="A47" s="5">
        <v>1</v>
      </c>
      <c r="B47" s="5">
        <v>41</v>
      </c>
      <c r="C47" s="1" t="s">
        <v>575</v>
      </c>
      <c r="D47" s="1" t="s">
        <v>576</v>
      </c>
      <c r="E47" s="5">
        <v>105437</v>
      </c>
      <c r="F47" s="8">
        <v>2561</v>
      </c>
      <c r="G47" s="20"/>
      <c r="H47" s="20"/>
      <c r="I47" s="20"/>
      <c r="J47" s="20"/>
      <c r="K47" s="18">
        <v>720</v>
      </c>
      <c r="L47" s="20"/>
      <c r="M47" s="20"/>
      <c r="N47" s="26"/>
      <c r="O47" s="26"/>
      <c r="Q47" s="26"/>
      <c r="R47" s="26">
        <v>412</v>
      </c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>
        <v>247</v>
      </c>
      <c r="AE47" s="26"/>
      <c r="AF47" s="26"/>
      <c r="AG47" s="26"/>
      <c r="AH47" s="26"/>
      <c r="AI47" s="26"/>
      <c r="AJ47" s="26">
        <v>1058</v>
      </c>
      <c r="AK47" s="26">
        <f>ROUNDDOWN(IF(ISNUMBER(AL47),VLOOKUP(AL47,Domestic1,2)*AK$3),0)</f>
        <v>65</v>
      </c>
      <c r="AL47" s="26">
        <v>6</v>
      </c>
      <c r="AM47" s="26"/>
      <c r="AN47" s="26"/>
      <c r="AO47" s="26"/>
      <c r="AP47" s="26"/>
      <c r="AQ47" s="25">
        <f>ROUNDDOWN(IF(ISNUMBER(AR47),VLOOKUP(AR47,Domestic1,2)*AQ$3),0)</f>
        <v>59</v>
      </c>
      <c r="AR47" s="26">
        <v>6</v>
      </c>
      <c r="AS47" s="8"/>
      <c r="AT47" s="4"/>
      <c r="AU47" s="4"/>
      <c r="AV47" s="4"/>
      <c r="AW47" s="4"/>
      <c r="AX47" s="4"/>
      <c r="AY47" s="4"/>
      <c r="AZ47" s="4"/>
      <c r="BA47" s="4"/>
      <c r="BB47" s="8"/>
      <c r="BC47" s="4"/>
      <c r="BD47" s="4"/>
      <c r="BE47" s="4"/>
      <c r="BF47" s="4"/>
      <c r="BG47" s="4"/>
      <c r="BH47" s="4"/>
      <c r="BI47" s="4"/>
      <c r="BJ47" s="4"/>
      <c r="BK47" s="8"/>
      <c r="BL47" s="4"/>
      <c r="BM47" s="4"/>
      <c r="BN47" s="4"/>
      <c r="BO47" s="4"/>
      <c r="BP47" s="4"/>
      <c r="BQ47" s="4"/>
      <c r="BR47" s="4"/>
      <c r="BS47" s="4"/>
      <c r="BT47" s="4"/>
      <c r="BU47" s="8">
        <f>SUM(K47,R47,AD47,AJ47,AK47,AQ47)</f>
        <v>2561</v>
      </c>
      <c r="BV47" s="1" t="s">
        <v>575</v>
      </c>
      <c r="BW47" s="5">
        <v>41</v>
      </c>
      <c r="BX47" s="4">
        <f t="shared" si="0"/>
        <v>1058</v>
      </c>
      <c r="BY47" s="4">
        <f t="shared" si="1"/>
        <v>720</v>
      </c>
      <c r="BZ47" s="4">
        <f t="shared" si="2"/>
        <v>412</v>
      </c>
      <c r="CA47" s="4">
        <f t="shared" si="3"/>
        <v>247</v>
      </c>
      <c r="CB47" s="4">
        <f t="shared" si="4"/>
        <v>65</v>
      </c>
      <c r="CC47" s="4">
        <f t="shared" si="5"/>
        <v>59</v>
      </c>
      <c r="CD47" s="4">
        <f t="shared" si="7"/>
        <v>2561</v>
      </c>
      <c r="CE47" s="4">
        <f t="shared" si="6"/>
        <v>0</v>
      </c>
      <c r="CF47" s="5"/>
      <c r="CH47" s="5">
        <v>26</v>
      </c>
      <c r="CI47" s="3">
        <v>6.32</v>
      </c>
    </row>
    <row r="48" spans="1:87">
      <c r="A48" s="5">
        <v>1</v>
      </c>
      <c r="B48" s="5">
        <v>42</v>
      </c>
      <c r="C48" s="17" t="s">
        <v>884</v>
      </c>
      <c r="D48" s="23" t="s">
        <v>833</v>
      </c>
      <c r="E48" s="18">
        <v>118105</v>
      </c>
      <c r="F48" s="7">
        <v>2532</v>
      </c>
      <c r="I48" s="20"/>
      <c r="K48" s="18">
        <v>401</v>
      </c>
      <c r="L48" s="18">
        <v>53</v>
      </c>
      <c r="R48" s="26">
        <v>794</v>
      </c>
      <c r="W48" s="26">
        <v>155</v>
      </c>
      <c r="AD48" s="25">
        <v>232</v>
      </c>
      <c r="AH48" s="26"/>
      <c r="AI48" s="26">
        <v>506</v>
      </c>
      <c r="AJ48" s="26">
        <v>444</v>
      </c>
      <c r="AQ48" s="25">
        <f>ROUNDDOWN(IF(ISNUMBER(AR48),VLOOKUP(AR48,Domestic1,2)*AQ$3),0)</f>
        <v>45</v>
      </c>
      <c r="AR48" s="25">
        <v>12</v>
      </c>
      <c r="AT48" s="20"/>
      <c r="AU48" s="19"/>
      <c r="AV48" s="19"/>
      <c r="AW48" s="19"/>
      <c r="AX48" s="19"/>
      <c r="AY48" s="21"/>
      <c r="AZ48" s="21"/>
      <c r="BA48" s="21"/>
      <c r="BB48" s="15"/>
      <c r="BC48" s="19"/>
      <c r="BD48" s="19"/>
      <c r="BE48" s="19"/>
      <c r="BF48" s="19"/>
      <c r="BG48" s="19"/>
      <c r="BH48" s="19"/>
      <c r="BI48" s="19"/>
      <c r="BJ48" s="19"/>
      <c r="BK48" s="15"/>
      <c r="BL48" s="20"/>
      <c r="BM48" s="20"/>
      <c r="BN48" s="20"/>
      <c r="BO48" s="20"/>
      <c r="BP48" s="20"/>
      <c r="BQ48" s="20"/>
      <c r="BR48" s="20"/>
      <c r="BS48" s="20"/>
      <c r="BT48" s="20"/>
      <c r="BU48" s="8">
        <f>SUM(K48,R48,W48,AD48,AI48,AJ48)</f>
        <v>2532</v>
      </c>
      <c r="BV48" s="17" t="s">
        <v>884</v>
      </c>
      <c r="BW48" s="5">
        <v>42</v>
      </c>
      <c r="BX48" s="4">
        <f t="shared" si="0"/>
        <v>794</v>
      </c>
      <c r="BY48" s="4">
        <f t="shared" si="1"/>
        <v>506</v>
      </c>
      <c r="BZ48" s="4">
        <f t="shared" si="2"/>
        <v>444</v>
      </c>
      <c r="CA48" s="4">
        <f t="shared" si="3"/>
        <v>401</v>
      </c>
      <c r="CB48" s="4">
        <f t="shared" si="4"/>
        <v>232</v>
      </c>
      <c r="CC48" s="4">
        <f t="shared" si="5"/>
        <v>155</v>
      </c>
      <c r="CD48" s="4">
        <f t="shared" si="7"/>
        <v>2532</v>
      </c>
      <c r="CE48" s="4">
        <f t="shared" si="6"/>
        <v>0</v>
      </c>
      <c r="CF48" s="5"/>
      <c r="CH48" s="5">
        <v>27</v>
      </c>
      <c r="CI48" s="3">
        <v>6.28</v>
      </c>
    </row>
    <row r="49" spans="1:87">
      <c r="A49" s="5">
        <v>1</v>
      </c>
      <c r="B49" s="5">
        <v>43</v>
      </c>
      <c r="C49" s="1" t="s">
        <v>629</v>
      </c>
      <c r="D49" s="1" t="s">
        <v>863</v>
      </c>
      <c r="E49" s="5">
        <v>122052</v>
      </c>
      <c r="F49" s="8">
        <v>2527</v>
      </c>
      <c r="G49" s="20"/>
      <c r="H49" s="20"/>
      <c r="I49" s="20">
        <v>498</v>
      </c>
      <c r="J49" s="20"/>
      <c r="K49" s="18">
        <v>139</v>
      </c>
      <c r="L49" s="20"/>
      <c r="M49" s="20"/>
      <c r="N49" s="26"/>
      <c r="O49" s="26"/>
      <c r="Q49" s="26"/>
      <c r="R49" s="26">
        <v>771</v>
      </c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>
        <v>696</v>
      </c>
      <c r="AI49" s="26"/>
      <c r="AJ49" s="26">
        <v>423</v>
      </c>
      <c r="AK49" s="26"/>
      <c r="AL49" s="26"/>
      <c r="AM49" s="26"/>
      <c r="AN49" s="26"/>
      <c r="AO49" s="26"/>
      <c r="AP49" s="26"/>
      <c r="AQ49" s="26"/>
      <c r="AR49" s="26"/>
      <c r="AS49" s="8"/>
      <c r="AT49" s="4"/>
      <c r="AU49" s="2"/>
      <c r="AV49" s="2"/>
      <c r="AW49" s="2"/>
      <c r="AX49" s="2"/>
      <c r="AY49" s="3"/>
      <c r="AZ49" s="3"/>
      <c r="BA49" s="3"/>
      <c r="BB49" s="15"/>
      <c r="BC49" s="2"/>
      <c r="BD49" s="2"/>
      <c r="BE49" s="2"/>
      <c r="BF49" s="2"/>
      <c r="BG49" s="2"/>
      <c r="BH49" s="2"/>
      <c r="BI49" s="2"/>
      <c r="BJ49" s="2"/>
      <c r="BK49" s="15"/>
      <c r="BL49" s="4"/>
      <c r="BM49" s="4"/>
      <c r="BN49" s="4"/>
      <c r="BO49" s="4"/>
      <c r="BP49" s="4"/>
      <c r="BQ49" s="4"/>
      <c r="BR49" s="4"/>
      <c r="BS49" s="4"/>
      <c r="BT49" s="4"/>
      <c r="BU49" s="8">
        <f>SUM(I49,K49,R49,AH49,AJ49)</f>
        <v>2527</v>
      </c>
      <c r="BV49" s="1" t="s">
        <v>629</v>
      </c>
      <c r="BW49" s="5">
        <v>43</v>
      </c>
      <c r="BX49" s="4">
        <f t="shared" si="0"/>
        <v>771</v>
      </c>
      <c r="BY49" s="4">
        <f t="shared" si="1"/>
        <v>696</v>
      </c>
      <c r="BZ49" s="4">
        <f t="shared" si="2"/>
        <v>498</v>
      </c>
      <c r="CA49" s="4">
        <f t="shared" si="3"/>
        <v>423</v>
      </c>
      <c r="CB49" s="4">
        <f t="shared" si="4"/>
        <v>139</v>
      </c>
      <c r="CC49" s="4">
        <f t="shared" si="5"/>
        <v>0</v>
      </c>
      <c r="CD49" s="4">
        <f t="shared" si="7"/>
        <v>2527</v>
      </c>
      <c r="CE49" s="4">
        <f t="shared" si="6"/>
        <v>0</v>
      </c>
      <c r="CF49" s="5"/>
      <c r="CH49" s="5">
        <v>28</v>
      </c>
      <c r="CI49" s="3">
        <v>6.24</v>
      </c>
    </row>
    <row r="50" spans="1:87">
      <c r="B50" s="5">
        <v>44</v>
      </c>
      <c r="C50" s="1" t="s">
        <v>741</v>
      </c>
      <c r="D50" s="1" t="s">
        <v>1119</v>
      </c>
      <c r="E50" s="5">
        <v>130227</v>
      </c>
      <c r="F50" s="8">
        <v>2496</v>
      </c>
      <c r="G50" s="20"/>
      <c r="H50" s="20"/>
      <c r="I50" s="20"/>
      <c r="J50" s="20"/>
      <c r="K50" s="18">
        <v>0</v>
      </c>
      <c r="L50" s="20"/>
      <c r="M50" s="20"/>
      <c r="N50" s="26"/>
      <c r="O50" s="26"/>
      <c r="Q50" s="26"/>
      <c r="R50" s="26">
        <v>0</v>
      </c>
      <c r="S50" s="26">
        <v>0</v>
      </c>
      <c r="T50" s="26"/>
      <c r="U50" s="26"/>
      <c r="V50" s="26"/>
      <c r="W50" s="26"/>
      <c r="X50" s="26"/>
      <c r="Y50" s="26"/>
      <c r="Z50" s="26">
        <v>36</v>
      </c>
      <c r="AA50" s="26">
        <v>85</v>
      </c>
      <c r="AB50" s="26"/>
      <c r="AC50" s="26"/>
      <c r="AD50" s="26"/>
      <c r="AE50" s="25">
        <v>40</v>
      </c>
      <c r="AF50" s="26"/>
      <c r="AG50" s="26"/>
      <c r="AH50" s="26">
        <v>706</v>
      </c>
      <c r="AI50" s="26">
        <v>841</v>
      </c>
      <c r="AJ50" s="26">
        <v>738</v>
      </c>
      <c r="AK50" s="26">
        <f>ROUNDDOWN(IF(ISNUMBER(AL50),VLOOKUP(AL50,Domestic1,2)*AK$3),0)</f>
        <v>66</v>
      </c>
      <c r="AL50" s="26">
        <v>5</v>
      </c>
      <c r="AM50" s="26"/>
      <c r="AN50" s="26"/>
      <c r="AO50" s="26"/>
      <c r="AP50" s="26"/>
      <c r="AQ50" s="25">
        <f>ROUNDDOWN(IF(ISNUMBER(AR50),VLOOKUP(AR50,Domestic1,2)*AQ$3),0)</f>
        <v>60</v>
      </c>
      <c r="AR50" s="26">
        <v>5</v>
      </c>
      <c r="AS50" s="8"/>
      <c r="AT50" s="4"/>
      <c r="AU50" s="2"/>
      <c r="AV50" s="4"/>
      <c r="AW50" s="4"/>
      <c r="AX50" s="4"/>
      <c r="AY50" s="4">
        <v>0</v>
      </c>
      <c r="AZ50" s="4"/>
      <c r="BA50" s="4"/>
      <c r="BB50" s="8"/>
      <c r="BC50" s="4"/>
      <c r="BD50" s="4"/>
      <c r="BE50" s="4"/>
      <c r="BF50" s="4"/>
      <c r="BG50" s="4"/>
      <c r="BH50" s="4"/>
      <c r="BI50" s="4"/>
      <c r="BJ50" s="4"/>
      <c r="BK50" s="8"/>
      <c r="BL50" s="4"/>
      <c r="BM50" s="4"/>
      <c r="BN50" s="4"/>
      <c r="BO50" s="4"/>
      <c r="BP50" s="4"/>
      <c r="BQ50" s="4"/>
      <c r="BR50" s="4"/>
      <c r="BS50" s="4"/>
      <c r="BT50" s="4"/>
      <c r="BU50" s="8">
        <f>SUM(AA50,AH50,AI50,AJ50,AK50,AQ50)</f>
        <v>2496</v>
      </c>
      <c r="BV50" s="1" t="s">
        <v>741</v>
      </c>
      <c r="BW50" s="5">
        <v>44</v>
      </c>
      <c r="BX50" s="4">
        <f t="shared" si="0"/>
        <v>841</v>
      </c>
      <c r="BY50" s="4">
        <f t="shared" si="1"/>
        <v>738</v>
      </c>
      <c r="BZ50" s="4">
        <f t="shared" si="2"/>
        <v>706</v>
      </c>
      <c r="CA50" s="4">
        <f t="shared" si="3"/>
        <v>85</v>
      </c>
      <c r="CB50" s="4">
        <f t="shared" si="4"/>
        <v>66</v>
      </c>
      <c r="CC50" s="4">
        <f t="shared" si="5"/>
        <v>60</v>
      </c>
      <c r="CD50" s="4">
        <f t="shared" si="7"/>
        <v>2496</v>
      </c>
      <c r="CE50" s="4">
        <f t="shared" si="6"/>
        <v>0</v>
      </c>
      <c r="CF50" s="5"/>
      <c r="CH50" s="5">
        <v>29</v>
      </c>
      <c r="CI50" s="3">
        <v>6.2</v>
      </c>
    </row>
    <row r="51" spans="1:87">
      <c r="A51" s="5">
        <v>1</v>
      </c>
      <c r="B51" s="5">
        <v>45</v>
      </c>
      <c r="C51" s="1" t="s">
        <v>80</v>
      </c>
      <c r="D51" s="1" t="s">
        <v>32</v>
      </c>
      <c r="E51" s="5">
        <v>50042</v>
      </c>
      <c r="F51" s="8">
        <v>2443</v>
      </c>
      <c r="G51" s="20"/>
      <c r="H51" s="20">
        <v>55</v>
      </c>
      <c r="I51" s="20">
        <v>350</v>
      </c>
      <c r="J51" s="20"/>
      <c r="K51" s="18">
        <v>411</v>
      </c>
      <c r="L51" s="20"/>
      <c r="M51" s="20"/>
      <c r="N51" s="26"/>
      <c r="O51" s="26"/>
      <c r="Q51" s="26"/>
      <c r="R51" s="26">
        <v>448</v>
      </c>
      <c r="S51" s="26"/>
      <c r="T51" s="26"/>
      <c r="U51" s="26">
        <v>59</v>
      </c>
      <c r="V51" s="26"/>
      <c r="W51" s="26"/>
      <c r="X51" s="26">
        <v>137</v>
      </c>
      <c r="Y51" s="26"/>
      <c r="Z51" s="26"/>
      <c r="AA51" s="26"/>
      <c r="AB51" s="26"/>
      <c r="AC51" s="26"/>
      <c r="AD51" s="26">
        <v>251</v>
      </c>
      <c r="AE51" s="26"/>
      <c r="AF51" s="26"/>
      <c r="AG51" s="26"/>
      <c r="AH51" s="26">
        <v>532</v>
      </c>
      <c r="AI51" s="26">
        <v>0</v>
      </c>
      <c r="AJ51" s="26">
        <v>451</v>
      </c>
      <c r="AK51" s="26">
        <f>ROUNDDOWN(IF(ISNUMBER(AL51),VLOOKUP(AL51,Domestic1,2)*AK$3),0)</f>
        <v>81</v>
      </c>
      <c r="AL51" s="26">
        <v>3</v>
      </c>
      <c r="AM51" s="26"/>
      <c r="AN51" s="26"/>
      <c r="AO51" s="26"/>
      <c r="AP51" s="26"/>
      <c r="AQ51" s="26"/>
      <c r="AR51" s="26"/>
      <c r="AS51" s="8"/>
      <c r="AT51" s="4"/>
      <c r="AU51" s="4"/>
      <c r="AV51" s="4"/>
      <c r="AW51" s="4"/>
      <c r="AX51" s="4"/>
      <c r="AY51" s="26">
        <v>0</v>
      </c>
      <c r="AZ51" s="4"/>
      <c r="BA51" s="4"/>
      <c r="BB51" s="8"/>
      <c r="BC51" s="4"/>
      <c r="BD51" s="4"/>
      <c r="BE51" s="4"/>
      <c r="BF51" s="4"/>
      <c r="BG51" s="4"/>
      <c r="BH51" s="4"/>
      <c r="BI51" s="4"/>
      <c r="BJ51" s="4"/>
      <c r="BK51" s="8"/>
      <c r="BL51" s="4"/>
      <c r="BM51" s="4"/>
      <c r="BN51" s="4"/>
      <c r="BO51" s="4">
        <v>37</v>
      </c>
      <c r="BP51" s="4"/>
      <c r="BQ51" s="4"/>
      <c r="BR51" s="4">
        <v>0</v>
      </c>
      <c r="BS51" s="4">
        <v>153</v>
      </c>
      <c r="BT51" s="4">
        <v>0</v>
      </c>
      <c r="BU51" s="8">
        <f>SUM(I51,K51,R51,AD51,AH51,AJ51)</f>
        <v>2443</v>
      </c>
      <c r="BV51" s="1" t="s">
        <v>80</v>
      </c>
      <c r="BW51" s="5">
        <v>45</v>
      </c>
      <c r="BX51" s="4">
        <f t="shared" si="0"/>
        <v>532</v>
      </c>
      <c r="BY51" s="4">
        <f t="shared" si="1"/>
        <v>451</v>
      </c>
      <c r="BZ51" s="4">
        <f t="shared" si="2"/>
        <v>448</v>
      </c>
      <c r="CA51" s="4">
        <f t="shared" si="3"/>
        <v>411</v>
      </c>
      <c r="CB51" s="4">
        <f t="shared" si="4"/>
        <v>350</v>
      </c>
      <c r="CC51" s="4">
        <f t="shared" si="5"/>
        <v>251</v>
      </c>
      <c r="CD51" s="4">
        <f t="shared" si="7"/>
        <v>2443</v>
      </c>
      <c r="CE51" s="4">
        <f t="shared" si="6"/>
        <v>0</v>
      </c>
      <c r="CF51" s="5"/>
      <c r="CH51" s="5">
        <v>30</v>
      </c>
      <c r="CI51" s="3">
        <v>6.16</v>
      </c>
    </row>
    <row r="52" spans="1:87">
      <c r="A52" s="5">
        <v>1</v>
      </c>
      <c r="B52" s="5">
        <v>46</v>
      </c>
      <c r="C52" s="1" t="s">
        <v>93</v>
      </c>
      <c r="D52" s="1" t="s">
        <v>21</v>
      </c>
      <c r="E52" s="5">
        <v>43821</v>
      </c>
      <c r="F52" s="8">
        <v>2340</v>
      </c>
      <c r="G52" s="20"/>
      <c r="H52" s="20"/>
      <c r="I52" s="20">
        <v>354</v>
      </c>
      <c r="J52" s="20"/>
      <c r="K52" s="18">
        <v>0</v>
      </c>
      <c r="L52" s="20">
        <v>73</v>
      </c>
      <c r="M52" s="20"/>
      <c r="N52" s="26"/>
      <c r="O52" s="26"/>
      <c r="Q52" s="26"/>
      <c r="R52" s="26">
        <v>807</v>
      </c>
      <c r="S52" s="26">
        <v>320</v>
      </c>
      <c r="T52" s="26"/>
      <c r="U52" s="26"/>
      <c r="V52" s="26"/>
      <c r="W52" s="26">
        <v>151</v>
      </c>
      <c r="X52" s="26"/>
      <c r="Y52" s="26"/>
      <c r="Z52" s="26"/>
      <c r="AA52" s="26"/>
      <c r="AB52" s="26"/>
      <c r="AC52" s="26"/>
      <c r="AD52" s="26">
        <v>233</v>
      </c>
      <c r="AE52" s="26"/>
      <c r="AF52" s="26"/>
      <c r="AG52" s="26"/>
      <c r="AH52" s="26"/>
      <c r="AI52" s="26">
        <v>471</v>
      </c>
      <c r="AJ52" s="26"/>
      <c r="AK52" s="26"/>
      <c r="AL52" s="26"/>
      <c r="AM52" s="26"/>
      <c r="AN52" s="26"/>
      <c r="AO52" s="26"/>
      <c r="AP52" s="26"/>
      <c r="AQ52" s="26"/>
      <c r="AR52" s="26"/>
      <c r="AS52" s="8"/>
      <c r="AT52" s="4"/>
      <c r="AU52" s="4"/>
      <c r="AV52" s="4"/>
      <c r="AW52" s="4"/>
      <c r="AX52" s="4"/>
      <c r="AY52" s="4"/>
      <c r="AZ52" s="4"/>
      <c r="BA52" s="4"/>
      <c r="BB52" s="8"/>
      <c r="BC52" s="4"/>
      <c r="BD52" s="4"/>
      <c r="BE52" s="4"/>
      <c r="BF52" s="4"/>
      <c r="BG52" s="4"/>
      <c r="BH52" s="4"/>
      <c r="BI52" s="4"/>
      <c r="BJ52" s="4"/>
      <c r="BK52" s="8"/>
      <c r="BL52" s="4"/>
      <c r="BM52" s="4"/>
      <c r="BN52" s="4"/>
      <c r="BO52" s="4"/>
      <c r="BP52" s="4">
        <v>82</v>
      </c>
      <c r="BQ52" s="4"/>
      <c r="BR52" s="4"/>
      <c r="BS52" s="4">
        <v>155</v>
      </c>
      <c r="BT52" s="4"/>
      <c r="BU52" s="8">
        <f>SUM(I52,R52,S52,AD52,AI52,BS52)</f>
        <v>2340</v>
      </c>
      <c r="BV52" s="1" t="s">
        <v>93</v>
      </c>
      <c r="BW52" s="5">
        <v>46</v>
      </c>
      <c r="BX52" s="4">
        <f t="shared" si="0"/>
        <v>807</v>
      </c>
      <c r="BY52" s="4">
        <f t="shared" si="1"/>
        <v>471</v>
      </c>
      <c r="BZ52" s="4">
        <f t="shared" si="2"/>
        <v>354</v>
      </c>
      <c r="CA52" s="4">
        <f t="shared" si="3"/>
        <v>320</v>
      </c>
      <c r="CB52" s="4">
        <f t="shared" si="4"/>
        <v>233</v>
      </c>
      <c r="CC52" s="4">
        <f t="shared" si="5"/>
        <v>155</v>
      </c>
      <c r="CD52" s="4">
        <f t="shared" si="7"/>
        <v>2340</v>
      </c>
      <c r="CE52" s="4">
        <f t="shared" si="6"/>
        <v>0</v>
      </c>
      <c r="CF52" s="5"/>
      <c r="CH52" s="5">
        <v>31</v>
      </c>
      <c r="CI52" s="3">
        <v>6.12</v>
      </c>
    </row>
    <row r="53" spans="1:87">
      <c r="A53" s="5">
        <v>1</v>
      </c>
      <c r="B53" s="5">
        <v>47</v>
      </c>
      <c r="C53" s="1" t="s">
        <v>268</v>
      </c>
      <c r="D53" s="1" t="s">
        <v>67</v>
      </c>
      <c r="E53" s="5">
        <v>52071</v>
      </c>
      <c r="F53" s="8">
        <v>2314</v>
      </c>
      <c r="G53" s="20"/>
      <c r="H53" s="20"/>
      <c r="I53" s="20"/>
      <c r="J53" s="20"/>
      <c r="K53" s="18">
        <v>1071</v>
      </c>
      <c r="L53" s="20"/>
      <c r="M53" s="20"/>
      <c r="N53" s="26"/>
      <c r="O53" s="26"/>
      <c r="Q53" s="26"/>
      <c r="R53" s="26">
        <v>467</v>
      </c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>
        <v>776</v>
      </c>
      <c r="AK53" s="26"/>
      <c r="AL53" s="26"/>
      <c r="AM53" s="26"/>
      <c r="AN53" s="26"/>
      <c r="AO53" s="26"/>
      <c r="AP53" s="26"/>
      <c r="AQ53" s="26"/>
      <c r="AR53" s="26"/>
      <c r="AS53" s="8"/>
      <c r="AT53" s="4"/>
      <c r="AU53" s="4"/>
      <c r="AV53" s="4"/>
      <c r="AW53" s="4"/>
      <c r="AX53" s="4"/>
      <c r="AY53" s="4"/>
      <c r="AZ53" s="4"/>
      <c r="BA53" s="4"/>
      <c r="BB53" s="8"/>
      <c r="BC53" s="4"/>
      <c r="BD53" s="4"/>
      <c r="BE53" s="4"/>
      <c r="BF53" s="4"/>
      <c r="BG53" s="4"/>
      <c r="BH53" s="4"/>
      <c r="BI53" s="4"/>
      <c r="BJ53" s="4"/>
      <c r="BK53" s="8"/>
      <c r="BL53" s="4"/>
      <c r="BM53" s="4"/>
      <c r="BN53" s="4"/>
      <c r="BO53" s="4"/>
      <c r="BP53" s="4"/>
      <c r="BQ53" s="4"/>
      <c r="BR53" s="4"/>
      <c r="BS53" s="4"/>
      <c r="BT53" s="4"/>
      <c r="BU53" s="8">
        <f>SUM(K53,R53,AJ53)</f>
        <v>2314</v>
      </c>
      <c r="BV53" s="1" t="s">
        <v>268</v>
      </c>
      <c r="BW53" s="5">
        <v>47</v>
      </c>
      <c r="BX53" s="4">
        <f t="shared" si="0"/>
        <v>1071</v>
      </c>
      <c r="BY53" s="4">
        <f t="shared" si="1"/>
        <v>776</v>
      </c>
      <c r="BZ53" s="4">
        <f t="shared" si="2"/>
        <v>467</v>
      </c>
      <c r="CA53" s="4">
        <f t="shared" si="3"/>
        <v>0</v>
      </c>
      <c r="CB53" s="4">
        <f t="shared" si="4"/>
        <v>0</v>
      </c>
      <c r="CC53" s="4">
        <f t="shared" si="5"/>
        <v>0</v>
      </c>
      <c r="CD53" s="4">
        <f t="shared" si="7"/>
        <v>2314</v>
      </c>
      <c r="CE53" s="4">
        <f t="shared" si="6"/>
        <v>0</v>
      </c>
      <c r="CF53" s="5"/>
      <c r="CH53" s="5">
        <v>32</v>
      </c>
      <c r="CI53" s="3">
        <v>6.09</v>
      </c>
    </row>
    <row r="54" spans="1:87">
      <c r="B54" s="5">
        <v>48</v>
      </c>
      <c r="C54" s="1" t="s">
        <v>1066</v>
      </c>
      <c r="D54" s="1" t="s">
        <v>862</v>
      </c>
      <c r="E54" s="5">
        <v>1011998009</v>
      </c>
      <c r="F54" s="7">
        <v>2307</v>
      </c>
      <c r="AI54" s="25">
        <v>2307</v>
      </c>
      <c r="AT54" s="2"/>
      <c r="AU54" s="4"/>
      <c r="AV54" s="4"/>
      <c r="AW54" s="4"/>
      <c r="AX54" s="4"/>
      <c r="AY54" s="4"/>
      <c r="AZ54" s="4"/>
      <c r="BA54" s="4"/>
      <c r="BB54" s="8"/>
      <c r="BC54" s="4"/>
      <c r="BD54" s="4"/>
      <c r="BE54" s="4"/>
      <c r="BF54" s="4"/>
      <c r="BG54" s="4"/>
      <c r="BH54" s="4"/>
      <c r="BI54" s="4"/>
      <c r="BJ54" s="4"/>
      <c r="BK54" s="8"/>
      <c r="BL54" s="4"/>
      <c r="BM54" s="4"/>
      <c r="BN54" s="4"/>
      <c r="BO54" s="4"/>
      <c r="BP54" s="4"/>
      <c r="BQ54" s="4"/>
      <c r="BR54" s="4"/>
      <c r="BS54" s="4"/>
      <c r="BT54" s="4"/>
      <c r="BU54" s="8">
        <f>SUM(AI54)</f>
        <v>2307</v>
      </c>
      <c r="BV54" s="1" t="s">
        <v>1066</v>
      </c>
      <c r="BW54" s="5">
        <v>48</v>
      </c>
      <c r="BX54" s="4">
        <f t="shared" si="0"/>
        <v>2307</v>
      </c>
      <c r="BY54" s="4">
        <f t="shared" si="1"/>
        <v>0</v>
      </c>
      <c r="BZ54" s="4">
        <f t="shared" si="2"/>
        <v>0</v>
      </c>
      <c r="CA54" s="4">
        <f t="shared" si="3"/>
        <v>0</v>
      </c>
      <c r="CB54" s="4">
        <f t="shared" si="4"/>
        <v>0</v>
      </c>
      <c r="CC54" s="4">
        <f t="shared" si="5"/>
        <v>0</v>
      </c>
      <c r="CD54" s="4">
        <f t="shared" si="7"/>
        <v>2307</v>
      </c>
      <c r="CE54" s="4">
        <f t="shared" si="6"/>
        <v>0</v>
      </c>
      <c r="CF54" s="5"/>
      <c r="CH54" s="5">
        <v>33</v>
      </c>
      <c r="CI54" s="3">
        <v>4.05</v>
      </c>
    </row>
    <row r="55" spans="1:87">
      <c r="A55" s="5">
        <v>1</v>
      </c>
      <c r="B55" s="5">
        <v>49</v>
      </c>
      <c r="C55" s="1" t="s">
        <v>565</v>
      </c>
      <c r="D55" s="1" t="s">
        <v>711</v>
      </c>
      <c r="E55" s="5">
        <v>124456</v>
      </c>
      <c r="F55" s="8">
        <v>2294</v>
      </c>
      <c r="G55" s="20"/>
      <c r="H55" s="20"/>
      <c r="I55" s="20">
        <v>470</v>
      </c>
      <c r="J55" s="20"/>
      <c r="K55" s="18">
        <v>380</v>
      </c>
      <c r="L55" s="20"/>
      <c r="M55" s="20"/>
      <c r="N55" s="26"/>
      <c r="O55" s="26"/>
      <c r="P55" s="25">
        <v>111</v>
      </c>
      <c r="Q55" s="26"/>
      <c r="R55" s="26"/>
      <c r="S55" s="26">
        <v>322</v>
      </c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>
        <v>548</v>
      </c>
      <c r="AI55" s="26"/>
      <c r="AJ55" s="26">
        <v>463</v>
      </c>
      <c r="AK55" s="26"/>
      <c r="AL55" s="26"/>
      <c r="AM55" s="26"/>
      <c r="AN55" s="26"/>
      <c r="AO55" s="26"/>
      <c r="AP55" s="26"/>
      <c r="AQ55" s="26"/>
      <c r="AR55" s="26"/>
      <c r="AS55" s="8"/>
      <c r="AT55" s="4"/>
      <c r="AU55" s="4"/>
      <c r="AV55" s="4"/>
      <c r="AW55" s="4"/>
      <c r="AX55" s="4"/>
      <c r="AY55" s="4"/>
      <c r="AZ55" s="4"/>
      <c r="BA55" s="4"/>
      <c r="BB55" s="8"/>
      <c r="BC55" s="4"/>
      <c r="BD55" s="4"/>
      <c r="BE55" s="4"/>
      <c r="BF55" s="4"/>
      <c r="BG55" s="4"/>
      <c r="BH55" s="4"/>
      <c r="BI55" s="4"/>
      <c r="BJ55" s="4"/>
      <c r="BK55" s="8"/>
      <c r="BL55" s="4"/>
      <c r="BM55" s="4"/>
      <c r="BN55" s="4"/>
      <c r="BO55" s="4"/>
      <c r="BP55" s="4"/>
      <c r="BQ55" s="4"/>
      <c r="BR55" s="4"/>
      <c r="BS55" s="4"/>
      <c r="BT55" s="4"/>
      <c r="BU55" s="8">
        <f>SUM(I55,K55,P55,S55,AH55,AJ55)</f>
        <v>2294</v>
      </c>
      <c r="BV55" s="1" t="s">
        <v>565</v>
      </c>
      <c r="BW55" s="5">
        <v>49</v>
      </c>
      <c r="BX55" s="4">
        <f t="shared" si="0"/>
        <v>548</v>
      </c>
      <c r="BY55" s="4">
        <f t="shared" si="1"/>
        <v>470</v>
      </c>
      <c r="BZ55" s="4">
        <f t="shared" si="2"/>
        <v>463</v>
      </c>
      <c r="CA55" s="4">
        <f t="shared" si="3"/>
        <v>380</v>
      </c>
      <c r="CB55" s="4">
        <f t="shared" si="4"/>
        <v>322</v>
      </c>
      <c r="CC55" s="4">
        <f t="shared" si="5"/>
        <v>111</v>
      </c>
      <c r="CD55" s="4">
        <f t="shared" si="7"/>
        <v>2294</v>
      </c>
      <c r="CE55" s="4">
        <f t="shared" si="6"/>
        <v>0</v>
      </c>
      <c r="CF55" s="5"/>
      <c r="CH55" s="5">
        <v>34</v>
      </c>
      <c r="CI55" s="3">
        <v>4.0199999999999996</v>
      </c>
    </row>
    <row r="56" spans="1:87">
      <c r="A56" s="5">
        <v>1</v>
      </c>
      <c r="B56" s="5">
        <v>50</v>
      </c>
      <c r="C56" s="1" t="s">
        <v>963</v>
      </c>
      <c r="D56" s="1" t="s">
        <v>10</v>
      </c>
      <c r="E56" s="5">
        <v>116188</v>
      </c>
      <c r="F56" s="8">
        <v>2287</v>
      </c>
      <c r="G56" s="20"/>
      <c r="H56" s="20"/>
      <c r="I56" s="20">
        <v>345</v>
      </c>
      <c r="J56" s="20"/>
      <c r="K56" s="18">
        <v>454</v>
      </c>
      <c r="L56" s="20"/>
      <c r="M56" s="20"/>
      <c r="N56" s="26"/>
      <c r="O56" s="26"/>
      <c r="Q56" s="26"/>
      <c r="R56" s="26">
        <v>146</v>
      </c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>
        <v>1342</v>
      </c>
      <c r="AK56" s="26"/>
      <c r="AL56" s="26"/>
      <c r="AM56" s="26"/>
      <c r="AN56" s="26"/>
      <c r="AO56" s="26"/>
      <c r="AP56" s="26"/>
      <c r="AQ56" s="26"/>
      <c r="AR56" s="26"/>
      <c r="AS56" s="8"/>
      <c r="AT56" s="4"/>
      <c r="AU56" s="2"/>
      <c r="AV56" s="2"/>
      <c r="AW56" s="2"/>
      <c r="AX56" s="2"/>
      <c r="AY56" s="3"/>
      <c r="AZ56" s="3"/>
      <c r="BA56" s="3"/>
      <c r="BB56" s="15"/>
      <c r="BC56" s="2"/>
      <c r="BD56" s="2"/>
      <c r="BE56" s="2"/>
      <c r="BF56" s="2"/>
      <c r="BG56" s="2"/>
      <c r="BH56" s="2"/>
      <c r="BI56" s="2"/>
      <c r="BJ56" s="2"/>
      <c r="BK56" s="15"/>
      <c r="BL56" s="2"/>
      <c r="BM56" s="2"/>
      <c r="BN56" s="2"/>
      <c r="BO56" s="2"/>
      <c r="BP56" s="2"/>
      <c r="BQ56" s="2"/>
      <c r="BR56" s="2"/>
      <c r="BS56" s="2"/>
      <c r="BT56" s="2"/>
      <c r="BU56" s="8">
        <f>SUM(I56,K56,R56,AJ56)</f>
        <v>2287</v>
      </c>
      <c r="BV56" s="1" t="s">
        <v>963</v>
      </c>
      <c r="BW56" s="5">
        <v>50</v>
      </c>
      <c r="BX56" s="4">
        <f t="shared" si="0"/>
        <v>1342</v>
      </c>
      <c r="BY56" s="4">
        <f t="shared" si="1"/>
        <v>454</v>
      </c>
      <c r="BZ56" s="4">
        <f t="shared" si="2"/>
        <v>345</v>
      </c>
      <c r="CA56" s="4">
        <f t="shared" si="3"/>
        <v>146</v>
      </c>
      <c r="CB56" s="4">
        <f t="shared" si="4"/>
        <v>0</v>
      </c>
      <c r="CC56" s="4">
        <f t="shared" si="5"/>
        <v>0</v>
      </c>
      <c r="CD56" s="4">
        <f t="shared" si="7"/>
        <v>2287</v>
      </c>
      <c r="CE56" s="4">
        <f t="shared" si="6"/>
        <v>0</v>
      </c>
      <c r="CF56" s="5"/>
      <c r="CH56" s="5">
        <v>35</v>
      </c>
      <c r="CI56" s="5">
        <v>3.99</v>
      </c>
    </row>
    <row r="57" spans="1:87">
      <c r="B57" s="5">
        <v>51</v>
      </c>
      <c r="C57" s="1" t="s">
        <v>747</v>
      </c>
      <c r="D57" s="1" t="s">
        <v>631</v>
      </c>
      <c r="E57" s="5">
        <v>117255</v>
      </c>
      <c r="F57" s="8">
        <v>2281</v>
      </c>
      <c r="G57" s="20"/>
      <c r="H57" s="20"/>
      <c r="I57" s="20"/>
      <c r="J57" s="20"/>
      <c r="K57" s="18">
        <v>393</v>
      </c>
      <c r="L57" s="20"/>
      <c r="M57" s="20"/>
      <c r="N57" s="26"/>
      <c r="O57" s="26"/>
      <c r="Q57" s="26"/>
      <c r="R57" s="26">
        <v>141</v>
      </c>
      <c r="S57" s="26"/>
      <c r="T57" s="26"/>
      <c r="U57" s="26"/>
      <c r="V57" s="26"/>
      <c r="Y57" s="26"/>
      <c r="Z57" s="26"/>
      <c r="AA57" s="26">
        <v>120</v>
      </c>
      <c r="AB57" s="26"/>
      <c r="AC57" s="26"/>
      <c r="AD57" s="26"/>
      <c r="AE57" s="26"/>
      <c r="AF57" s="26"/>
      <c r="AG57" s="26"/>
      <c r="AH57" s="26">
        <v>397</v>
      </c>
      <c r="AI57" s="26">
        <v>486</v>
      </c>
      <c r="AJ57" s="26">
        <v>744</v>
      </c>
      <c r="AK57" s="26"/>
      <c r="AL57" s="26"/>
      <c r="AM57" s="26"/>
      <c r="AN57" s="26"/>
      <c r="AO57" s="26"/>
      <c r="AP57" s="26"/>
      <c r="AQ57" s="26"/>
      <c r="AR57" s="26"/>
      <c r="AS57" s="8"/>
      <c r="AT57" s="4"/>
      <c r="AU57" s="2"/>
      <c r="AV57" s="2"/>
      <c r="AW57" s="2"/>
      <c r="AX57" s="2"/>
      <c r="AY57" s="3"/>
      <c r="AZ57" s="3"/>
      <c r="BA57" s="3"/>
      <c r="BB57" s="15"/>
      <c r="BC57" s="2"/>
      <c r="BD57" s="2"/>
      <c r="BE57" s="2"/>
      <c r="BF57" s="2"/>
      <c r="BG57" s="2"/>
      <c r="BH57" s="2"/>
      <c r="BI57" s="2"/>
      <c r="BJ57" s="2"/>
      <c r="BK57" s="15"/>
      <c r="BL57" s="4"/>
      <c r="BM57" s="4"/>
      <c r="BN57" s="4"/>
      <c r="BO57" s="4"/>
      <c r="BP57" s="4"/>
      <c r="BQ57" s="4"/>
      <c r="BR57" s="4"/>
      <c r="BS57" s="4"/>
      <c r="BT57" s="4"/>
      <c r="BU57" s="8">
        <f>SUM(K57,R57,AA57,AH57,AI57,AJ57)</f>
        <v>2281</v>
      </c>
      <c r="BV57" s="1" t="s">
        <v>747</v>
      </c>
      <c r="BW57" s="5">
        <v>51</v>
      </c>
      <c r="BX57" s="4">
        <f t="shared" si="0"/>
        <v>744</v>
      </c>
      <c r="BY57" s="4">
        <f t="shared" si="1"/>
        <v>486</v>
      </c>
      <c r="BZ57" s="4">
        <f t="shared" si="2"/>
        <v>397</v>
      </c>
      <c r="CA57" s="4">
        <f t="shared" si="3"/>
        <v>393</v>
      </c>
      <c r="CB57" s="4">
        <f t="shared" si="4"/>
        <v>141</v>
      </c>
      <c r="CC57" s="4">
        <f t="shared" si="5"/>
        <v>120</v>
      </c>
      <c r="CD57" s="4">
        <f t="shared" si="7"/>
        <v>2281</v>
      </c>
      <c r="CE57" s="4">
        <f t="shared" si="6"/>
        <v>0</v>
      </c>
      <c r="CF57" s="5"/>
      <c r="CH57" s="5">
        <v>36</v>
      </c>
      <c r="CI57" s="3">
        <v>3.95</v>
      </c>
    </row>
    <row r="58" spans="1:87">
      <c r="B58" s="5">
        <v>52</v>
      </c>
      <c r="C58" s="1" t="s">
        <v>710</v>
      </c>
      <c r="D58" s="1" t="s">
        <v>636</v>
      </c>
      <c r="E58" s="5">
        <v>124029</v>
      </c>
      <c r="F58" s="8">
        <v>2256</v>
      </c>
      <c r="G58" s="20"/>
      <c r="H58" s="20"/>
      <c r="I58" s="20"/>
      <c r="J58" s="20">
        <v>35</v>
      </c>
      <c r="L58" s="20">
        <v>76</v>
      </c>
      <c r="M58" s="20"/>
      <c r="N58" s="26"/>
      <c r="O58" s="26"/>
      <c r="P58" s="25">
        <v>140</v>
      </c>
      <c r="Q58" s="26"/>
      <c r="R58" s="26"/>
      <c r="S58" s="26">
        <v>0</v>
      </c>
      <c r="T58" s="26"/>
      <c r="U58" s="26"/>
      <c r="V58" s="26"/>
      <c r="W58" s="25">
        <v>118</v>
      </c>
      <c r="X58" s="25">
        <v>93</v>
      </c>
      <c r="Y58" s="26"/>
      <c r="Z58" s="26"/>
      <c r="AA58" s="26"/>
      <c r="AB58" s="26"/>
      <c r="AC58" s="26"/>
      <c r="AD58" s="26">
        <v>336</v>
      </c>
      <c r="AE58" s="26"/>
      <c r="AF58" s="26"/>
      <c r="AG58" s="26"/>
      <c r="AH58" s="26">
        <v>0</v>
      </c>
      <c r="AI58" s="26">
        <v>510</v>
      </c>
      <c r="AJ58" s="26">
        <v>762</v>
      </c>
      <c r="AK58" s="26"/>
      <c r="AL58" s="26"/>
      <c r="AM58" s="26"/>
      <c r="AN58" s="26"/>
      <c r="AO58" s="26"/>
      <c r="AP58" s="26"/>
      <c r="AQ58" s="26"/>
      <c r="AR58" s="26"/>
      <c r="AS58" s="8"/>
      <c r="AT58" s="4"/>
      <c r="AU58" s="4"/>
      <c r="AV58" s="4"/>
      <c r="AW58" s="4"/>
      <c r="AX58" s="4"/>
      <c r="AY58" s="4"/>
      <c r="AZ58" s="4"/>
      <c r="BA58" s="4"/>
      <c r="BB58" s="8"/>
      <c r="BC58" s="4"/>
      <c r="BD58" s="4"/>
      <c r="BE58" s="4"/>
      <c r="BF58" s="4"/>
      <c r="BG58" s="4"/>
      <c r="BH58" s="4"/>
      <c r="BI58" s="4"/>
      <c r="BJ58" s="4"/>
      <c r="BK58" s="8"/>
      <c r="BL58" s="4"/>
      <c r="BM58" s="4"/>
      <c r="BN58" s="4"/>
      <c r="BO58" s="4"/>
      <c r="BP58" s="4"/>
      <c r="BQ58" s="4"/>
      <c r="BR58" s="4">
        <v>390</v>
      </c>
      <c r="BS58" s="4"/>
      <c r="BT58" s="4"/>
      <c r="BU58" s="8">
        <f>SUM(P58,W58,AD58,AI58,AJ58,BR58)</f>
        <v>2256</v>
      </c>
      <c r="BV58" s="1" t="s">
        <v>710</v>
      </c>
      <c r="BW58" s="5">
        <v>52</v>
      </c>
      <c r="BX58" s="4">
        <f t="shared" si="0"/>
        <v>762</v>
      </c>
      <c r="BY58" s="4">
        <f t="shared" si="1"/>
        <v>510</v>
      </c>
      <c r="BZ58" s="4">
        <f t="shared" si="2"/>
        <v>390</v>
      </c>
      <c r="CA58" s="4">
        <f t="shared" si="3"/>
        <v>336</v>
      </c>
      <c r="CB58" s="4">
        <f t="shared" si="4"/>
        <v>140</v>
      </c>
      <c r="CC58" s="4">
        <f t="shared" si="5"/>
        <v>118</v>
      </c>
      <c r="CD58" s="4">
        <f t="shared" si="7"/>
        <v>2256</v>
      </c>
      <c r="CE58" s="4">
        <f t="shared" si="6"/>
        <v>0</v>
      </c>
      <c r="CF58" s="5"/>
      <c r="CH58" s="5">
        <v>37</v>
      </c>
      <c r="CI58" s="3">
        <v>3.92</v>
      </c>
    </row>
    <row r="59" spans="1:87">
      <c r="A59" s="5">
        <v>1</v>
      </c>
      <c r="B59" s="5">
        <v>53</v>
      </c>
      <c r="C59" s="1" t="s">
        <v>644</v>
      </c>
      <c r="D59" s="1" t="s">
        <v>202</v>
      </c>
      <c r="E59" s="5">
        <v>117299</v>
      </c>
      <c r="F59" s="8">
        <v>2185</v>
      </c>
      <c r="G59" s="20"/>
      <c r="H59" s="20"/>
      <c r="I59" s="20"/>
      <c r="J59" s="20"/>
      <c r="K59" s="18">
        <v>1085</v>
      </c>
      <c r="L59" s="20"/>
      <c r="M59" s="20"/>
      <c r="N59" s="26"/>
      <c r="O59" s="26"/>
      <c r="Q59" s="26"/>
      <c r="R59" s="26">
        <v>1100</v>
      </c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8"/>
      <c r="AT59" s="4"/>
      <c r="AU59" s="5"/>
      <c r="AV59" s="5"/>
      <c r="AW59" s="5"/>
      <c r="AX59" s="5"/>
      <c r="BB59" s="7"/>
      <c r="BC59" s="5"/>
      <c r="BD59" s="5"/>
      <c r="BE59" s="5"/>
      <c r="BF59" s="5"/>
      <c r="BG59" s="5"/>
      <c r="BH59" s="5"/>
      <c r="BI59" s="5"/>
      <c r="BJ59" s="5"/>
      <c r="BK59" s="7"/>
      <c r="BL59" s="5"/>
      <c r="BM59" s="5"/>
      <c r="BN59" s="5"/>
      <c r="BO59" s="5"/>
      <c r="BP59" s="5"/>
      <c r="BQ59" s="5"/>
      <c r="BR59" s="5"/>
      <c r="BS59" s="5"/>
      <c r="BT59" s="5"/>
      <c r="BU59" s="8">
        <f>SUM(K59,R59)</f>
        <v>2185</v>
      </c>
      <c r="BV59" s="1" t="s">
        <v>644</v>
      </c>
      <c r="BW59" s="5">
        <v>53</v>
      </c>
      <c r="BX59" s="4">
        <f t="shared" si="0"/>
        <v>1100</v>
      </c>
      <c r="BY59" s="4">
        <f t="shared" si="1"/>
        <v>1085</v>
      </c>
      <c r="BZ59" s="4">
        <f t="shared" si="2"/>
        <v>0</v>
      </c>
      <c r="CA59" s="4">
        <f t="shared" si="3"/>
        <v>0</v>
      </c>
      <c r="CB59" s="4">
        <f t="shared" si="4"/>
        <v>0</v>
      </c>
      <c r="CC59" s="4">
        <f t="shared" si="5"/>
        <v>0</v>
      </c>
      <c r="CD59" s="4">
        <f t="shared" si="7"/>
        <v>2185</v>
      </c>
      <c r="CE59" s="4">
        <f t="shared" si="6"/>
        <v>0</v>
      </c>
      <c r="CF59" s="5"/>
      <c r="CH59" s="5">
        <v>38</v>
      </c>
      <c r="CI59" s="3">
        <v>3.89</v>
      </c>
    </row>
    <row r="60" spans="1:87">
      <c r="A60" s="5">
        <v>1</v>
      </c>
      <c r="B60" s="5">
        <v>54</v>
      </c>
      <c r="C60" s="1" t="s">
        <v>586</v>
      </c>
      <c r="D60" s="1" t="s">
        <v>587</v>
      </c>
      <c r="E60" s="5">
        <v>117044</v>
      </c>
      <c r="F60" s="8">
        <v>2106</v>
      </c>
      <c r="G60" s="20"/>
      <c r="H60" s="20"/>
      <c r="I60" s="20"/>
      <c r="J60" s="20"/>
      <c r="K60" s="18">
        <v>1345</v>
      </c>
      <c r="L60" s="20"/>
      <c r="M60" s="20"/>
      <c r="N60" s="26"/>
      <c r="O60" s="26"/>
      <c r="Q60" s="26"/>
      <c r="R60" s="26">
        <v>761</v>
      </c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8"/>
      <c r="AT60" s="4"/>
      <c r="AU60" s="4"/>
      <c r="AV60" s="4"/>
      <c r="AW60" s="4"/>
      <c r="AX60" s="4"/>
      <c r="AY60" s="4"/>
      <c r="AZ60" s="4"/>
      <c r="BA60" s="4"/>
      <c r="BB60" s="8"/>
      <c r="BC60" s="4"/>
      <c r="BD60" s="4"/>
      <c r="BE60" s="4"/>
      <c r="BF60" s="4"/>
      <c r="BG60" s="4"/>
      <c r="BH60" s="4"/>
      <c r="BI60" s="4"/>
      <c r="BJ60" s="4"/>
      <c r="BK60" s="8"/>
      <c r="BL60" s="4"/>
      <c r="BM60" s="4"/>
      <c r="BN60" s="4"/>
      <c r="BO60" s="4"/>
      <c r="BP60" s="4"/>
      <c r="BQ60" s="4"/>
      <c r="BR60" s="4"/>
      <c r="BS60" s="4"/>
      <c r="BT60" s="4"/>
      <c r="BU60" s="8">
        <f>SUM(K60,R60)</f>
        <v>2106</v>
      </c>
      <c r="BV60" s="1" t="s">
        <v>586</v>
      </c>
      <c r="BW60" s="5">
        <v>54</v>
      </c>
      <c r="BX60" s="4">
        <f t="shared" si="0"/>
        <v>1345</v>
      </c>
      <c r="BY60" s="4">
        <f t="shared" si="1"/>
        <v>761</v>
      </c>
      <c r="BZ60" s="4">
        <f t="shared" si="2"/>
        <v>0</v>
      </c>
      <c r="CA60" s="4">
        <f t="shared" si="3"/>
        <v>0</v>
      </c>
      <c r="CB60" s="4">
        <f t="shared" si="4"/>
        <v>0</v>
      </c>
      <c r="CC60" s="4">
        <f t="shared" si="5"/>
        <v>0</v>
      </c>
      <c r="CD60" s="4">
        <f t="shared" si="7"/>
        <v>2106</v>
      </c>
      <c r="CE60" s="4">
        <f t="shared" si="6"/>
        <v>0</v>
      </c>
      <c r="CF60" s="5"/>
      <c r="CH60" s="5">
        <v>39</v>
      </c>
      <c r="CI60" s="3">
        <v>3.86</v>
      </c>
    </row>
    <row r="61" spans="1:87">
      <c r="A61" s="18"/>
      <c r="B61" s="5">
        <v>55</v>
      </c>
      <c r="C61" s="17" t="s">
        <v>1071</v>
      </c>
      <c r="D61" s="17" t="s">
        <v>1072</v>
      </c>
      <c r="E61" s="18">
        <v>95160</v>
      </c>
      <c r="F61" s="7">
        <v>1983</v>
      </c>
      <c r="AJ61" s="25">
        <v>1983</v>
      </c>
      <c r="AT61" s="20"/>
      <c r="AU61" s="19"/>
      <c r="AV61" s="19"/>
      <c r="AW61" s="19"/>
      <c r="AX61" s="19"/>
      <c r="AY61" s="21"/>
      <c r="AZ61" s="21"/>
      <c r="BA61" s="21"/>
      <c r="BB61" s="8"/>
      <c r="BC61" s="19"/>
      <c r="BD61" s="19"/>
      <c r="BE61" s="19"/>
      <c r="BF61" s="19"/>
      <c r="BG61" s="19"/>
      <c r="BH61" s="19"/>
      <c r="BI61" s="19"/>
      <c r="BJ61" s="19"/>
      <c r="BK61" s="8"/>
      <c r="BL61" s="20"/>
      <c r="BM61" s="20"/>
      <c r="BN61" s="20"/>
      <c r="BO61" s="20"/>
      <c r="BP61" s="20"/>
      <c r="BQ61" s="20"/>
      <c r="BR61" s="20"/>
      <c r="BS61" s="20"/>
      <c r="BT61" s="20"/>
      <c r="BU61" s="8">
        <f>SUM(AJ61)</f>
        <v>1983</v>
      </c>
      <c r="BV61" s="17" t="s">
        <v>1071</v>
      </c>
      <c r="BW61" s="5">
        <v>55</v>
      </c>
      <c r="BX61" s="4">
        <f t="shared" si="0"/>
        <v>1983</v>
      </c>
      <c r="BY61" s="4">
        <f t="shared" si="1"/>
        <v>0</v>
      </c>
      <c r="BZ61" s="4">
        <f t="shared" si="2"/>
        <v>0</v>
      </c>
      <c r="CA61" s="4">
        <f t="shared" si="3"/>
        <v>0</v>
      </c>
      <c r="CB61" s="4">
        <f t="shared" si="4"/>
        <v>0</v>
      </c>
      <c r="CC61" s="4">
        <f t="shared" si="5"/>
        <v>0</v>
      </c>
      <c r="CD61" s="4">
        <f t="shared" si="7"/>
        <v>1983</v>
      </c>
      <c r="CE61" s="4">
        <f t="shared" si="6"/>
        <v>0</v>
      </c>
      <c r="CF61" s="5"/>
      <c r="CH61" s="5">
        <v>41</v>
      </c>
      <c r="CI61" s="3">
        <v>3.81</v>
      </c>
    </row>
    <row r="62" spans="1:87">
      <c r="A62" s="5">
        <v>1</v>
      </c>
      <c r="B62" s="5">
        <v>56</v>
      </c>
      <c r="C62" s="1" t="s">
        <v>265</v>
      </c>
      <c r="D62" s="1" t="s">
        <v>157</v>
      </c>
      <c r="E62" s="5">
        <v>96271</v>
      </c>
      <c r="F62" s="8">
        <v>1975</v>
      </c>
      <c r="G62" s="20"/>
      <c r="H62" s="20"/>
      <c r="I62" s="20">
        <v>492</v>
      </c>
      <c r="J62" s="20"/>
      <c r="L62" s="20"/>
      <c r="M62" s="20"/>
      <c r="N62" s="26"/>
      <c r="O62" s="26"/>
      <c r="P62" s="25">
        <v>78</v>
      </c>
      <c r="Q62" s="26"/>
      <c r="R62" s="26">
        <v>1090</v>
      </c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>
        <v>55</v>
      </c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8"/>
      <c r="AT62" s="4"/>
      <c r="AU62" s="4"/>
      <c r="AV62" s="4"/>
      <c r="AW62" s="4"/>
      <c r="AX62" s="4"/>
      <c r="AY62" s="4"/>
      <c r="AZ62" s="4"/>
      <c r="BA62" s="4"/>
      <c r="BB62" s="8"/>
      <c r="BC62" s="4"/>
      <c r="BD62" s="4"/>
      <c r="BE62" s="4"/>
      <c r="BF62" s="4"/>
      <c r="BG62" s="4"/>
      <c r="BH62" s="4"/>
      <c r="BI62" s="4"/>
      <c r="BJ62" s="4"/>
      <c r="BK62" s="8"/>
      <c r="BL62" s="4"/>
      <c r="BM62" s="4"/>
      <c r="BN62" s="4"/>
      <c r="BO62" s="4"/>
      <c r="BP62" s="4"/>
      <c r="BQ62" s="4"/>
      <c r="BR62" s="4"/>
      <c r="BS62" s="4">
        <v>260</v>
      </c>
      <c r="BT62" s="4"/>
      <c r="BU62" s="8">
        <f>SUM(I62,P62,R62,AE62,BS62)</f>
        <v>1975</v>
      </c>
      <c r="BV62" s="1" t="s">
        <v>265</v>
      </c>
      <c r="BW62" s="5">
        <v>56</v>
      </c>
      <c r="BX62" s="4">
        <f t="shared" si="0"/>
        <v>1090</v>
      </c>
      <c r="BY62" s="4">
        <f t="shared" si="1"/>
        <v>492</v>
      </c>
      <c r="BZ62" s="4">
        <f t="shared" si="2"/>
        <v>260</v>
      </c>
      <c r="CA62" s="4">
        <f t="shared" si="3"/>
        <v>78</v>
      </c>
      <c r="CB62" s="4">
        <f t="shared" si="4"/>
        <v>55</v>
      </c>
      <c r="CC62" s="4">
        <f t="shared" si="5"/>
        <v>0</v>
      </c>
      <c r="CD62" s="4">
        <f t="shared" si="7"/>
        <v>1975</v>
      </c>
      <c r="CE62" s="4">
        <f t="shared" si="6"/>
        <v>0</v>
      </c>
      <c r="CH62" s="5">
        <v>42</v>
      </c>
      <c r="CI62" s="3">
        <v>3.78</v>
      </c>
    </row>
    <row r="63" spans="1:87">
      <c r="A63" s="5">
        <v>1</v>
      </c>
      <c r="B63" s="5">
        <v>57</v>
      </c>
      <c r="C63" s="1" t="s">
        <v>578</v>
      </c>
      <c r="D63" s="1" t="s">
        <v>392</v>
      </c>
      <c r="E63" s="5">
        <v>113388</v>
      </c>
      <c r="F63" s="8">
        <v>1963</v>
      </c>
      <c r="G63" s="20"/>
      <c r="H63" s="20"/>
      <c r="I63" s="20"/>
      <c r="J63" s="20"/>
      <c r="K63" s="18">
        <v>1963</v>
      </c>
      <c r="L63" s="20"/>
      <c r="M63" s="20"/>
      <c r="N63" s="26"/>
      <c r="O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8"/>
      <c r="AT63" s="4"/>
      <c r="AU63" s="4"/>
      <c r="AV63" s="4"/>
      <c r="AW63" s="4"/>
      <c r="AX63" s="4"/>
      <c r="AY63" s="26"/>
      <c r="AZ63" s="4"/>
      <c r="BA63" s="4"/>
      <c r="BB63" s="8"/>
      <c r="BC63" s="4"/>
      <c r="BD63" s="4"/>
      <c r="BE63" s="4"/>
      <c r="BF63" s="4"/>
      <c r="BG63" s="4"/>
      <c r="BH63" s="4"/>
      <c r="BI63" s="4"/>
      <c r="BJ63" s="4"/>
      <c r="BK63" s="8"/>
      <c r="BL63" s="4"/>
      <c r="BM63" s="4"/>
      <c r="BN63" s="4"/>
      <c r="BO63" s="4"/>
      <c r="BP63" s="4"/>
      <c r="BQ63" s="4"/>
      <c r="BR63" s="4"/>
      <c r="BS63" s="4"/>
      <c r="BT63" s="4"/>
      <c r="BU63" s="8">
        <f>SUM(K63)</f>
        <v>1963</v>
      </c>
      <c r="BV63" s="1" t="s">
        <v>578</v>
      </c>
      <c r="BW63" s="5">
        <v>57</v>
      </c>
      <c r="BX63" s="4">
        <f t="shared" si="0"/>
        <v>1963</v>
      </c>
      <c r="BY63" s="4">
        <f t="shared" si="1"/>
        <v>0</v>
      </c>
      <c r="BZ63" s="4">
        <f t="shared" si="2"/>
        <v>0</v>
      </c>
      <c r="CA63" s="4">
        <f t="shared" si="3"/>
        <v>0</v>
      </c>
      <c r="CB63" s="4">
        <f t="shared" si="4"/>
        <v>0</v>
      </c>
      <c r="CC63" s="4">
        <f t="shared" si="5"/>
        <v>0</v>
      </c>
      <c r="CD63" s="4">
        <f t="shared" si="7"/>
        <v>1963</v>
      </c>
      <c r="CE63" s="4">
        <f t="shared" si="6"/>
        <v>0</v>
      </c>
      <c r="CF63" s="5"/>
      <c r="CH63" s="5">
        <v>43</v>
      </c>
      <c r="CI63" s="3">
        <v>3.75</v>
      </c>
    </row>
    <row r="64" spans="1:87">
      <c r="A64" s="5">
        <v>1</v>
      </c>
      <c r="B64" s="5">
        <v>58</v>
      </c>
      <c r="C64" s="1" t="s">
        <v>500</v>
      </c>
      <c r="D64" s="1" t="s">
        <v>501</v>
      </c>
      <c r="E64" s="5">
        <v>118251</v>
      </c>
      <c r="F64" s="8">
        <v>1907</v>
      </c>
      <c r="G64" s="20"/>
      <c r="H64" s="20">
        <v>57</v>
      </c>
      <c r="I64" s="20"/>
      <c r="J64" s="20"/>
      <c r="K64" s="18">
        <v>141</v>
      </c>
      <c r="L64" s="18">
        <v>93</v>
      </c>
      <c r="M64" s="20"/>
      <c r="N64" s="26"/>
      <c r="O64" s="26"/>
      <c r="P64" s="25">
        <v>79</v>
      </c>
      <c r="Q64" s="26"/>
      <c r="R64" s="26">
        <v>431</v>
      </c>
      <c r="S64" s="26"/>
      <c r="T64" s="26"/>
      <c r="U64" s="26"/>
      <c r="V64" s="26"/>
      <c r="W64" s="26">
        <v>153</v>
      </c>
      <c r="X64" s="26"/>
      <c r="Y64" s="26">
        <v>128</v>
      </c>
      <c r="Z64" s="26"/>
      <c r="AA64" s="26"/>
      <c r="AB64" s="26"/>
      <c r="AC64" s="26"/>
      <c r="AD64" s="26">
        <v>239</v>
      </c>
      <c r="AE64" s="26">
        <v>40</v>
      </c>
      <c r="AF64" s="26"/>
      <c r="AG64" s="26"/>
      <c r="AH64" s="26">
        <v>401</v>
      </c>
      <c r="AI64" s="26">
        <v>542</v>
      </c>
      <c r="AJ64" s="26">
        <v>0</v>
      </c>
      <c r="AK64" s="26"/>
      <c r="AL64" s="26"/>
      <c r="AM64" s="26"/>
      <c r="AN64" s="26"/>
      <c r="AO64" s="26"/>
      <c r="AP64" s="26"/>
      <c r="AQ64" s="26"/>
      <c r="AR64" s="26"/>
      <c r="AS64" s="8"/>
      <c r="AT64" s="4"/>
      <c r="AU64" s="4"/>
      <c r="AV64" s="4"/>
      <c r="AW64" s="4"/>
      <c r="AX64" s="4"/>
      <c r="AY64" s="4"/>
      <c r="AZ64" s="4"/>
      <c r="BA64" s="4"/>
      <c r="BB64" s="8"/>
      <c r="BC64" s="4"/>
      <c r="BD64" s="4"/>
      <c r="BE64" s="4"/>
      <c r="BF64" s="4"/>
      <c r="BG64" s="4"/>
      <c r="BH64" s="4"/>
      <c r="BI64" s="4"/>
      <c r="BJ64" s="4"/>
      <c r="BK64" s="8"/>
      <c r="BL64" s="4"/>
      <c r="BM64" s="4"/>
      <c r="BN64" s="4"/>
      <c r="BO64" s="4">
        <v>38</v>
      </c>
      <c r="BP64" s="4"/>
      <c r="BQ64" s="4"/>
      <c r="BR64" s="4"/>
      <c r="BS64" s="4"/>
      <c r="BT64" s="4"/>
      <c r="BU64" s="8">
        <f>SUM(K64,R64,W64,AD64,AH64,AI64)</f>
        <v>1907</v>
      </c>
      <c r="BV64" s="1" t="s">
        <v>500</v>
      </c>
      <c r="BW64" s="5">
        <v>58</v>
      </c>
      <c r="BX64" s="4">
        <f t="shared" si="0"/>
        <v>542</v>
      </c>
      <c r="BY64" s="4">
        <f t="shared" si="1"/>
        <v>431</v>
      </c>
      <c r="BZ64" s="4">
        <f t="shared" si="2"/>
        <v>401</v>
      </c>
      <c r="CA64" s="4">
        <f t="shared" si="3"/>
        <v>239</v>
      </c>
      <c r="CB64" s="4">
        <f t="shared" si="4"/>
        <v>153</v>
      </c>
      <c r="CC64" s="4">
        <f t="shared" si="5"/>
        <v>141</v>
      </c>
      <c r="CD64" s="4">
        <f t="shared" si="7"/>
        <v>1907</v>
      </c>
      <c r="CE64" s="4">
        <f t="shared" si="6"/>
        <v>0</v>
      </c>
      <c r="CF64" s="5"/>
      <c r="CH64" s="5">
        <v>44</v>
      </c>
      <c r="CI64" s="5">
        <v>3.73</v>
      </c>
    </row>
    <row r="65" spans="1:87">
      <c r="B65" s="5">
        <v>59</v>
      </c>
      <c r="C65" s="1" t="s">
        <v>951</v>
      </c>
      <c r="D65" s="1" t="s">
        <v>48</v>
      </c>
      <c r="E65" s="5">
        <v>92739</v>
      </c>
      <c r="F65" s="7">
        <v>1829</v>
      </c>
      <c r="R65" s="26">
        <v>788</v>
      </c>
      <c r="U65" s="25">
        <v>100</v>
      </c>
      <c r="AI65" s="25">
        <v>486</v>
      </c>
      <c r="AJ65" s="25">
        <v>455</v>
      </c>
      <c r="AT65" s="2"/>
      <c r="AU65" s="2"/>
      <c r="AV65" s="2"/>
      <c r="AW65" s="2"/>
      <c r="AX65" s="2"/>
      <c r="AY65" s="4">
        <v>0</v>
      </c>
      <c r="AZ65" s="4"/>
      <c r="BA65" s="4"/>
      <c r="BB65" s="15"/>
      <c r="BC65" s="2"/>
      <c r="BD65" s="2"/>
      <c r="BE65" s="2"/>
      <c r="BF65" s="2"/>
      <c r="BG65" s="2"/>
      <c r="BH65" s="2"/>
      <c r="BI65" s="2"/>
      <c r="BJ65" s="2"/>
      <c r="BK65" s="15"/>
      <c r="BL65" s="4"/>
      <c r="BM65" s="4"/>
      <c r="BN65" s="4"/>
      <c r="BO65" s="4"/>
      <c r="BP65" s="4"/>
      <c r="BQ65" s="4"/>
      <c r="BR65" s="4"/>
      <c r="BS65" s="4"/>
      <c r="BT65" s="4"/>
      <c r="BU65" s="8">
        <f>SUM(R65,U65,AI65,AJ65)</f>
        <v>1829</v>
      </c>
      <c r="BV65" s="1" t="s">
        <v>951</v>
      </c>
      <c r="BW65" s="5">
        <v>59</v>
      </c>
      <c r="BX65" s="4">
        <f t="shared" si="0"/>
        <v>788</v>
      </c>
      <c r="BY65" s="4">
        <f t="shared" si="1"/>
        <v>486</v>
      </c>
      <c r="BZ65" s="4">
        <f t="shared" si="2"/>
        <v>455</v>
      </c>
      <c r="CA65" s="4">
        <f t="shared" si="3"/>
        <v>100</v>
      </c>
      <c r="CB65" s="4">
        <f t="shared" si="4"/>
        <v>0</v>
      </c>
      <c r="CC65" s="4">
        <f t="shared" si="5"/>
        <v>0</v>
      </c>
      <c r="CD65" s="4">
        <f t="shared" si="7"/>
        <v>1829</v>
      </c>
      <c r="CE65" s="4">
        <f t="shared" si="6"/>
        <v>0</v>
      </c>
      <c r="CF65" s="5"/>
      <c r="CH65" s="5">
        <v>45</v>
      </c>
      <c r="CI65" s="3">
        <v>3.7</v>
      </c>
    </row>
    <row r="66" spans="1:87">
      <c r="A66" s="5">
        <v>1</v>
      </c>
      <c r="B66" s="5">
        <v>60</v>
      </c>
      <c r="C66" s="1" t="s">
        <v>169</v>
      </c>
      <c r="D66" s="1" t="s">
        <v>32</v>
      </c>
      <c r="E66" s="5">
        <v>105558</v>
      </c>
      <c r="F66" s="7">
        <v>1828</v>
      </c>
      <c r="I66" s="20"/>
      <c r="K66" s="18">
        <v>0</v>
      </c>
      <c r="R66" s="26"/>
      <c r="AH66" s="26"/>
      <c r="AI66" s="26"/>
      <c r="AJ66" s="26">
        <v>459</v>
      </c>
      <c r="AT66" s="2"/>
      <c r="AU66" s="2"/>
      <c r="AV66" s="2"/>
      <c r="AW66" s="2"/>
      <c r="AX66" s="2"/>
      <c r="AY66" s="4">
        <v>874</v>
      </c>
      <c r="AZ66" s="4"/>
      <c r="BA66" s="4"/>
      <c r="BB66" s="15"/>
      <c r="BC66" s="2"/>
      <c r="BD66" s="2"/>
      <c r="BE66" s="2"/>
      <c r="BF66" s="2"/>
      <c r="BG66" s="2"/>
      <c r="BH66" s="2"/>
      <c r="BI66" s="2"/>
      <c r="BJ66" s="2"/>
      <c r="BK66" s="15"/>
      <c r="BL66" s="4"/>
      <c r="BM66" s="4"/>
      <c r="BN66" s="4"/>
      <c r="BO66" s="4"/>
      <c r="BP66" s="4"/>
      <c r="BQ66" s="4"/>
      <c r="BR66" s="4">
        <v>495</v>
      </c>
      <c r="BS66" s="4"/>
      <c r="BT66" s="4"/>
      <c r="BU66" s="8">
        <f>SUM(AJ66,AY66,BR66)</f>
        <v>1828</v>
      </c>
      <c r="BV66" s="1" t="s">
        <v>169</v>
      </c>
      <c r="BW66" s="5">
        <v>60</v>
      </c>
      <c r="BX66" s="4">
        <f t="shared" si="0"/>
        <v>874</v>
      </c>
      <c r="BY66" s="4">
        <f t="shared" si="1"/>
        <v>495</v>
      </c>
      <c r="BZ66" s="4">
        <f t="shared" si="2"/>
        <v>459</v>
      </c>
      <c r="CA66" s="4">
        <f t="shared" si="3"/>
        <v>0</v>
      </c>
      <c r="CB66" s="4">
        <f t="shared" si="4"/>
        <v>0</v>
      </c>
      <c r="CC66" s="4">
        <f t="shared" si="5"/>
        <v>0</v>
      </c>
      <c r="CD66" s="4">
        <f t="shared" si="7"/>
        <v>1828</v>
      </c>
      <c r="CE66" s="4">
        <f t="shared" si="6"/>
        <v>0</v>
      </c>
      <c r="CF66" s="5"/>
      <c r="CH66" s="5">
        <v>46</v>
      </c>
      <c r="CI66" s="3">
        <v>3.68</v>
      </c>
    </row>
    <row r="67" spans="1:87">
      <c r="A67" s="5">
        <v>1</v>
      </c>
      <c r="B67" s="5">
        <v>61</v>
      </c>
      <c r="C67" s="1" t="s">
        <v>605</v>
      </c>
      <c r="D67" s="1" t="s">
        <v>573</v>
      </c>
      <c r="E67" s="5">
        <v>114223</v>
      </c>
      <c r="F67" s="8">
        <v>1651</v>
      </c>
      <c r="G67" s="20"/>
      <c r="H67" s="20"/>
      <c r="I67" s="20"/>
      <c r="J67" s="20"/>
      <c r="K67" s="18">
        <v>385</v>
      </c>
      <c r="L67" s="18">
        <v>75</v>
      </c>
      <c r="M67" s="20"/>
      <c r="N67" s="26"/>
      <c r="O67" s="26"/>
      <c r="P67" s="25">
        <v>79</v>
      </c>
      <c r="Q67" s="26"/>
      <c r="R67" s="26">
        <v>440</v>
      </c>
      <c r="S67" s="26">
        <v>0</v>
      </c>
      <c r="T67" s="26"/>
      <c r="U67" s="26"/>
      <c r="V67" s="26"/>
      <c r="W67" s="26">
        <v>158</v>
      </c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>
        <f>ROUNDDOWN(IF(ISNUMBER(AR67),VLOOKUP(AR67,Domestic1,2)*AQ$3),0)</f>
        <v>47</v>
      </c>
      <c r="AR67" s="26">
        <v>9</v>
      </c>
      <c r="AS67" s="8"/>
      <c r="AT67" s="4"/>
      <c r="AU67" s="5"/>
      <c r="AV67" s="5"/>
      <c r="AW67" s="5"/>
      <c r="AX67" s="5"/>
      <c r="BB67" s="7"/>
      <c r="BC67" s="5"/>
      <c r="BD67" s="5"/>
      <c r="BE67" s="5"/>
      <c r="BF67" s="5"/>
      <c r="BG67" s="5"/>
      <c r="BH67" s="5"/>
      <c r="BI67" s="5"/>
      <c r="BJ67" s="5"/>
      <c r="BK67" s="7"/>
      <c r="BL67" s="4"/>
      <c r="BM67" s="5"/>
      <c r="BN67" s="5"/>
      <c r="BO67" s="5">
        <v>47</v>
      </c>
      <c r="BP67" s="5"/>
      <c r="BQ67" s="5"/>
      <c r="BR67" s="5"/>
      <c r="BS67" s="5"/>
      <c r="BT67" s="5">
        <v>514</v>
      </c>
      <c r="BU67" s="8">
        <f>SUM(K67,L67,P67,R67,W67,BT67)</f>
        <v>1651</v>
      </c>
      <c r="BV67" s="1" t="s">
        <v>605</v>
      </c>
      <c r="BW67" s="5">
        <v>61</v>
      </c>
      <c r="BX67" s="4">
        <f t="shared" si="0"/>
        <v>514</v>
      </c>
      <c r="BY67" s="4">
        <f t="shared" si="1"/>
        <v>440</v>
      </c>
      <c r="BZ67" s="4">
        <f t="shared" si="2"/>
        <v>385</v>
      </c>
      <c r="CA67" s="4">
        <f t="shared" si="3"/>
        <v>158</v>
      </c>
      <c r="CB67" s="4">
        <f t="shared" si="4"/>
        <v>79</v>
      </c>
      <c r="CC67" s="4">
        <f t="shared" si="5"/>
        <v>75</v>
      </c>
      <c r="CD67" s="4">
        <f t="shared" si="7"/>
        <v>1651</v>
      </c>
      <c r="CE67" s="4">
        <f t="shared" si="6"/>
        <v>0</v>
      </c>
      <c r="CF67" s="5"/>
      <c r="CH67" s="5">
        <v>47</v>
      </c>
      <c r="CI67" s="5">
        <v>3.65</v>
      </c>
    </row>
    <row r="68" spans="1:87">
      <c r="B68" s="5">
        <v>62</v>
      </c>
      <c r="C68" s="1" t="s">
        <v>1102</v>
      </c>
      <c r="D68" s="1" t="s">
        <v>950</v>
      </c>
      <c r="E68" s="5" t="s">
        <v>625</v>
      </c>
      <c r="F68" s="7">
        <v>1646</v>
      </c>
      <c r="R68" s="26">
        <v>1082</v>
      </c>
      <c r="AT68" s="2"/>
      <c r="AU68" s="2"/>
      <c r="AV68" s="2"/>
      <c r="AW68" s="2"/>
      <c r="AX68" s="2"/>
      <c r="AY68" s="3"/>
      <c r="AZ68" s="4">
        <f>ROUNDDOWN(IF(ISNUMBER(BA68),VLOOKUP(BA68,Domestic1,2)*AZ$3),0)</f>
        <v>564</v>
      </c>
      <c r="BA68" s="4">
        <v>21</v>
      </c>
      <c r="BB68" s="15"/>
      <c r="BC68" s="2"/>
      <c r="BD68" s="2"/>
      <c r="BE68" s="2"/>
      <c r="BF68" s="2"/>
      <c r="BG68" s="2"/>
      <c r="BH68" s="2"/>
      <c r="BI68" s="2"/>
      <c r="BJ68" s="2"/>
      <c r="BK68" s="15"/>
      <c r="BL68" s="4"/>
      <c r="BM68" s="4"/>
      <c r="BN68" s="4"/>
      <c r="BO68" s="4"/>
      <c r="BP68" s="4"/>
      <c r="BQ68" s="4"/>
      <c r="BR68" s="4"/>
      <c r="BS68" s="4"/>
      <c r="BT68" s="4"/>
      <c r="BU68" s="8">
        <f>SUM(R68,AZ68)</f>
        <v>1646</v>
      </c>
      <c r="BV68" s="1" t="s">
        <v>1103</v>
      </c>
      <c r="BW68" s="5">
        <v>62</v>
      </c>
      <c r="BX68" s="4">
        <f t="shared" si="0"/>
        <v>1082</v>
      </c>
      <c r="BY68" s="4">
        <f t="shared" si="1"/>
        <v>564</v>
      </c>
      <c r="BZ68" s="4">
        <f t="shared" si="2"/>
        <v>21</v>
      </c>
      <c r="CA68" s="4">
        <f t="shared" si="3"/>
        <v>0</v>
      </c>
      <c r="CB68" s="4">
        <f t="shared" si="4"/>
        <v>0</v>
      </c>
      <c r="CC68" s="4">
        <f t="shared" si="5"/>
        <v>0</v>
      </c>
      <c r="CD68" s="4">
        <f t="shared" si="7"/>
        <v>1667</v>
      </c>
      <c r="CE68" s="4">
        <f t="shared" si="6"/>
        <v>-21</v>
      </c>
      <c r="CF68" s="5"/>
      <c r="CH68" s="5">
        <v>48</v>
      </c>
      <c r="CI68" s="3">
        <v>3.63</v>
      </c>
    </row>
    <row r="69" spans="1:87">
      <c r="A69" s="5">
        <v>1</v>
      </c>
      <c r="B69" s="5">
        <v>63</v>
      </c>
      <c r="C69" s="1" t="s">
        <v>595</v>
      </c>
      <c r="D69" s="1" t="s">
        <v>70</v>
      </c>
      <c r="E69" s="5">
        <v>110016</v>
      </c>
      <c r="F69" s="8">
        <v>1633</v>
      </c>
      <c r="G69" s="20"/>
      <c r="H69" s="20"/>
      <c r="I69" s="20"/>
      <c r="J69" s="20"/>
      <c r="K69" s="18">
        <v>768</v>
      </c>
      <c r="L69" s="20"/>
      <c r="M69" s="20"/>
      <c r="N69" s="26"/>
      <c r="O69" s="26"/>
      <c r="Q69" s="26"/>
      <c r="R69" s="26">
        <v>455</v>
      </c>
      <c r="S69" s="26">
        <v>346</v>
      </c>
      <c r="T69" s="26"/>
      <c r="U69" s="26"/>
      <c r="V69" s="26"/>
      <c r="W69" s="26"/>
      <c r="X69" s="26"/>
      <c r="Y69" s="26"/>
      <c r="Z69" s="26"/>
      <c r="AA69" s="26"/>
      <c r="AB69" s="26">
        <v>64</v>
      </c>
      <c r="AC69" s="26"/>
      <c r="AD69" s="26"/>
      <c r="AE69" s="26"/>
      <c r="AF69" s="26"/>
      <c r="AG69" s="26"/>
      <c r="AH69" s="26"/>
      <c r="AI69" s="26">
        <v>0</v>
      </c>
      <c r="AJ69" s="26">
        <v>0</v>
      </c>
      <c r="AK69" s="26"/>
      <c r="AL69" s="26"/>
      <c r="AM69" s="26"/>
      <c r="AN69" s="26"/>
      <c r="AO69" s="26"/>
      <c r="AP69" s="26"/>
      <c r="AQ69" s="26"/>
      <c r="AR69" s="26"/>
      <c r="AS69" s="8"/>
      <c r="AT69" s="4"/>
      <c r="AU69" s="4"/>
      <c r="AV69" s="4"/>
      <c r="AW69" s="4"/>
      <c r="AX69" s="4"/>
      <c r="AY69" s="4"/>
      <c r="AZ69" s="4"/>
      <c r="BA69" s="4"/>
      <c r="BB69" s="8"/>
      <c r="BC69" s="4"/>
      <c r="BD69" s="4"/>
      <c r="BE69" s="4"/>
      <c r="BF69" s="4"/>
      <c r="BG69" s="4"/>
      <c r="BH69" s="4"/>
      <c r="BI69" s="4"/>
      <c r="BJ69" s="4"/>
      <c r="BK69" s="8"/>
      <c r="BL69" s="4"/>
      <c r="BM69" s="4"/>
      <c r="BN69" s="4"/>
      <c r="BO69" s="4"/>
      <c r="BP69" s="4"/>
      <c r="BQ69" s="4"/>
      <c r="BR69" s="4"/>
      <c r="BS69" s="4"/>
      <c r="BT69" s="4"/>
      <c r="BU69" s="8">
        <f>SUM(K69,R69,S69,AB69)</f>
        <v>1633</v>
      </c>
      <c r="BV69" s="1" t="s">
        <v>595</v>
      </c>
      <c r="BW69" s="5">
        <v>63</v>
      </c>
      <c r="BX69" s="4">
        <f t="shared" si="0"/>
        <v>768</v>
      </c>
      <c r="BY69" s="4">
        <f t="shared" si="1"/>
        <v>455</v>
      </c>
      <c r="BZ69" s="4">
        <f t="shared" si="2"/>
        <v>346</v>
      </c>
      <c r="CA69" s="4">
        <f t="shared" si="3"/>
        <v>64</v>
      </c>
      <c r="CB69" s="4">
        <f t="shared" si="4"/>
        <v>0</v>
      </c>
      <c r="CC69" s="4">
        <f t="shared" si="5"/>
        <v>0</v>
      </c>
      <c r="CD69" s="4">
        <f t="shared" si="7"/>
        <v>1633</v>
      </c>
      <c r="CE69" s="4">
        <f t="shared" si="6"/>
        <v>0</v>
      </c>
      <c r="CF69" s="5"/>
      <c r="CH69" s="5">
        <v>49</v>
      </c>
      <c r="CI69" s="3">
        <v>3.61</v>
      </c>
    </row>
    <row r="70" spans="1:87">
      <c r="B70" s="5">
        <v>64</v>
      </c>
      <c r="C70" s="17" t="s">
        <v>854</v>
      </c>
      <c r="D70" s="24" t="s">
        <v>32</v>
      </c>
      <c r="E70" s="18">
        <v>110082</v>
      </c>
      <c r="F70" s="7">
        <v>1554</v>
      </c>
      <c r="I70" s="20"/>
      <c r="K70" s="18">
        <v>0</v>
      </c>
      <c r="R70" s="26">
        <v>800</v>
      </c>
      <c r="AH70" s="25">
        <v>394</v>
      </c>
      <c r="AI70" s="26"/>
      <c r="AQ70" s="26"/>
      <c r="AT70" s="20"/>
      <c r="AU70" s="19"/>
      <c r="AV70" s="19"/>
      <c r="AW70" s="19"/>
      <c r="AX70" s="19"/>
      <c r="AY70" s="21"/>
      <c r="AZ70" s="21"/>
      <c r="BA70" s="21"/>
      <c r="BB70" s="15"/>
      <c r="BC70" s="19"/>
      <c r="BD70" s="19"/>
      <c r="BE70" s="19"/>
      <c r="BF70" s="19"/>
      <c r="BG70" s="19"/>
      <c r="BH70" s="19"/>
      <c r="BI70" s="19"/>
      <c r="BJ70" s="19"/>
      <c r="BK70" s="15"/>
      <c r="BL70" s="20"/>
      <c r="BM70" s="20"/>
      <c r="BN70" s="20"/>
      <c r="BO70" s="20"/>
      <c r="BP70" s="20"/>
      <c r="BQ70" s="20"/>
      <c r="BR70" s="20"/>
      <c r="BS70" s="20"/>
      <c r="BT70" s="20">
        <v>360</v>
      </c>
      <c r="BU70" s="8">
        <f>SUM(R70,AH70,BT70)</f>
        <v>1554</v>
      </c>
      <c r="BV70" s="17" t="s">
        <v>854</v>
      </c>
      <c r="BW70" s="5">
        <v>64</v>
      </c>
      <c r="BX70" s="4">
        <f t="shared" si="0"/>
        <v>800</v>
      </c>
      <c r="BY70" s="4">
        <f t="shared" si="1"/>
        <v>394</v>
      </c>
      <c r="BZ70" s="4">
        <f t="shared" si="2"/>
        <v>360</v>
      </c>
      <c r="CA70" s="4">
        <f t="shared" si="3"/>
        <v>0</v>
      </c>
      <c r="CB70" s="4">
        <f t="shared" si="4"/>
        <v>0</v>
      </c>
      <c r="CC70" s="4">
        <f t="shared" si="5"/>
        <v>0</v>
      </c>
      <c r="CD70" s="4">
        <f t="shared" si="7"/>
        <v>1554</v>
      </c>
      <c r="CE70" s="4">
        <f t="shared" si="6"/>
        <v>0</v>
      </c>
      <c r="CF70" s="5"/>
      <c r="CH70" s="5">
        <v>50</v>
      </c>
      <c r="CI70" s="3">
        <v>3.58</v>
      </c>
    </row>
    <row r="71" spans="1:87">
      <c r="B71" s="5">
        <v>65</v>
      </c>
      <c r="C71" s="1" t="s">
        <v>630</v>
      </c>
      <c r="D71" s="1" t="s">
        <v>631</v>
      </c>
      <c r="E71" s="5">
        <v>118217</v>
      </c>
      <c r="F71" s="8">
        <v>1535</v>
      </c>
      <c r="G71" s="20"/>
      <c r="H71" s="20"/>
      <c r="I71" s="20"/>
      <c r="J71" s="20"/>
      <c r="K71" s="18">
        <v>0</v>
      </c>
      <c r="L71" s="20">
        <v>0</v>
      </c>
      <c r="M71" s="20"/>
      <c r="N71" s="26"/>
      <c r="O71" s="26"/>
      <c r="Q71" s="26"/>
      <c r="R71" s="26"/>
      <c r="S71" s="26"/>
      <c r="T71" s="26"/>
      <c r="U71" s="26"/>
      <c r="V71" s="26"/>
      <c r="W71" s="26">
        <v>123</v>
      </c>
      <c r="X71" s="26"/>
      <c r="Y71" s="26"/>
      <c r="Z71" s="26"/>
      <c r="AA71" s="26">
        <v>83</v>
      </c>
      <c r="AB71" s="26"/>
      <c r="AC71" s="26"/>
      <c r="AD71" s="26"/>
      <c r="AE71" s="26">
        <v>32</v>
      </c>
      <c r="AF71" s="26"/>
      <c r="AG71" s="26"/>
      <c r="AH71" s="26">
        <v>523</v>
      </c>
      <c r="AI71" s="26"/>
      <c r="AJ71" s="26">
        <v>728</v>
      </c>
      <c r="AK71" s="26"/>
      <c r="AL71" s="26"/>
      <c r="AM71" s="26"/>
      <c r="AN71" s="26"/>
      <c r="AO71" s="26"/>
      <c r="AP71" s="26"/>
      <c r="AQ71" s="26">
        <f>ROUNDDOWN(IF(ISNUMBER(AR71),VLOOKUP(AR71,Domestic1,2)*AQ$3),0)</f>
        <v>46</v>
      </c>
      <c r="AR71" s="26">
        <v>11</v>
      </c>
      <c r="AS71" s="8"/>
      <c r="AT71" s="4"/>
      <c r="AU71" s="2"/>
      <c r="AV71" s="2"/>
      <c r="AW71" s="2"/>
      <c r="AX71" s="2"/>
      <c r="AY71" s="3"/>
      <c r="AZ71" s="3"/>
      <c r="BA71" s="3"/>
      <c r="BB71" s="15"/>
      <c r="BC71" s="2"/>
      <c r="BD71" s="2"/>
      <c r="BE71" s="2"/>
      <c r="BF71" s="2"/>
      <c r="BG71" s="2"/>
      <c r="BH71" s="2"/>
      <c r="BI71" s="2"/>
      <c r="BJ71" s="2"/>
      <c r="BK71" s="15"/>
      <c r="BL71" s="4"/>
      <c r="BM71" s="4"/>
      <c r="BN71" s="4"/>
      <c r="BO71" s="4"/>
      <c r="BP71" s="4"/>
      <c r="BQ71" s="4"/>
      <c r="BR71" s="4"/>
      <c r="BS71" s="4"/>
      <c r="BT71" s="4">
        <v>0</v>
      </c>
      <c r="BU71" s="8">
        <f>SUM(W71,AA71,AE71,AH71,AJ71,AQ71)</f>
        <v>1535</v>
      </c>
      <c r="BV71" s="1" t="s">
        <v>630</v>
      </c>
      <c r="BW71" s="5">
        <v>65</v>
      </c>
      <c r="BX71" s="4">
        <f t="shared" ref="BX71:BX134" si="8">IF(COUNT(H71:BT71)&gt;0,LARGE(H71:BT71,1),0)</f>
        <v>728</v>
      </c>
      <c r="BY71" s="4">
        <f t="shared" ref="BY71:BY134" si="9">IF(COUNT(H71:BT71)&gt;1,LARGE(H71:BT71,2),0)</f>
        <v>523</v>
      </c>
      <c r="BZ71" s="4">
        <f t="shared" ref="BZ71:BZ134" si="10">IF(COUNT(H71:BT71)&gt;2,LARGE(H71:BT71,3),0)</f>
        <v>123</v>
      </c>
      <c r="CA71" s="4">
        <f t="shared" ref="CA71:CA134" si="11">IF(COUNT(H71:BT71)&gt;3,LARGE(H71:BT71,4),0)</f>
        <v>83</v>
      </c>
      <c r="CB71" s="4">
        <f t="shared" ref="CB71:CB134" si="12">IF(COUNT(H71:BT71)&gt;4,LARGE(H71:BT71,5),0)</f>
        <v>46</v>
      </c>
      <c r="CC71" s="4">
        <f t="shared" si="5"/>
        <v>32</v>
      </c>
      <c r="CD71" s="4">
        <f t="shared" si="7"/>
        <v>1535</v>
      </c>
      <c r="CE71" s="4">
        <f t="shared" si="6"/>
        <v>0</v>
      </c>
      <c r="CF71" s="5"/>
      <c r="CH71" s="5">
        <v>51</v>
      </c>
      <c r="CI71" s="3">
        <v>3.56</v>
      </c>
    </row>
    <row r="72" spans="1:87">
      <c r="A72" s="5">
        <v>1</v>
      </c>
      <c r="B72" s="5">
        <v>66</v>
      </c>
      <c r="C72" s="1" t="s">
        <v>353</v>
      </c>
      <c r="D72" s="1" t="s">
        <v>70</v>
      </c>
      <c r="E72" s="5">
        <v>106937</v>
      </c>
      <c r="F72" s="8">
        <v>1527</v>
      </c>
      <c r="G72" s="20"/>
      <c r="H72" s="20"/>
      <c r="I72" s="20"/>
      <c r="J72" s="20"/>
      <c r="K72" s="18">
        <v>421</v>
      </c>
      <c r="L72" s="20"/>
      <c r="M72" s="20"/>
      <c r="N72" s="26"/>
      <c r="O72" s="26"/>
      <c r="P72" s="25">
        <v>105</v>
      </c>
      <c r="Q72" s="26"/>
      <c r="R72" s="26">
        <v>751</v>
      </c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>
        <f>ROUNDDOWN(IF(ISNUMBER(AN72),VLOOKUP(AN72,Domestic1,2)*AM$3),0)</f>
        <v>250</v>
      </c>
      <c r="AN72" s="26">
        <v>3</v>
      </c>
      <c r="AO72" s="26"/>
      <c r="AP72" s="26"/>
      <c r="AQ72" s="26"/>
      <c r="AR72" s="26"/>
      <c r="AS72" s="8"/>
      <c r="AT72" s="4"/>
      <c r="AU72" s="4"/>
      <c r="AV72" s="4"/>
      <c r="AW72" s="4"/>
      <c r="AX72" s="4"/>
      <c r="AY72" s="4"/>
      <c r="AZ72" s="4"/>
      <c r="BA72" s="4"/>
      <c r="BB72" s="8"/>
      <c r="BC72" s="4"/>
      <c r="BD72" s="4"/>
      <c r="BE72" s="4"/>
      <c r="BF72" s="4"/>
      <c r="BG72" s="4"/>
      <c r="BH72" s="4"/>
      <c r="BI72" s="4"/>
      <c r="BJ72" s="4"/>
      <c r="BK72" s="8"/>
      <c r="BL72" s="4"/>
      <c r="BM72" s="4"/>
      <c r="BN72" s="4"/>
      <c r="BO72" s="4"/>
      <c r="BP72" s="4"/>
      <c r="BQ72" s="4"/>
      <c r="BR72" s="4"/>
      <c r="BS72" s="4"/>
      <c r="BT72" s="4"/>
      <c r="BU72" s="8">
        <f>SUM(K72,P72,R72,AM72)</f>
        <v>1527</v>
      </c>
      <c r="BV72" s="1" t="s">
        <v>353</v>
      </c>
      <c r="BW72" s="5">
        <v>66</v>
      </c>
      <c r="BX72" s="4">
        <f t="shared" si="8"/>
        <v>751</v>
      </c>
      <c r="BY72" s="4">
        <f t="shared" si="9"/>
        <v>421</v>
      </c>
      <c r="BZ72" s="4">
        <f t="shared" si="10"/>
        <v>250</v>
      </c>
      <c r="CA72" s="4">
        <f t="shared" si="11"/>
        <v>105</v>
      </c>
      <c r="CB72" s="4">
        <f t="shared" si="12"/>
        <v>3</v>
      </c>
      <c r="CC72" s="4">
        <f t="shared" ref="CC72:CC135" si="13">IF(COUNT(H72:BT72)&gt;5,LARGE(H72:BT72,6),0)</f>
        <v>0</v>
      </c>
      <c r="CD72" s="4">
        <f t="shared" ref="CD72:CD135" si="14">SUM(BX72:CC72)</f>
        <v>1530</v>
      </c>
      <c r="CE72" s="4">
        <f t="shared" ref="CE72:CE135" si="15">BU72-CD72</f>
        <v>-3</v>
      </c>
      <c r="CF72" s="5"/>
      <c r="CH72" s="5">
        <v>52</v>
      </c>
      <c r="CI72" s="5">
        <v>3.54</v>
      </c>
    </row>
    <row r="73" spans="1:87">
      <c r="A73" s="5">
        <v>1</v>
      </c>
      <c r="B73" s="5">
        <v>67</v>
      </c>
      <c r="C73" s="1" t="s">
        <v>388</v>
      </c>
      <c r="D73" s="1" t="s">
        <v>389</v>
      </c>
      <c r="E73" s="5">
        <v>110005</v>
      </c>
      <c r="F73" s="8">
        <v>1498</v>
      </c>
      <c r="G73" s="20"/>
      <c r="H73" s="20"/>
      <c r="I73" s="20">
        <v>334</v>
      </c>
      <c r="J73" s="20"/>
      <c r="K73" s="18">
        <v>697</v>
      </c>
      <c r="L73" s="20"/>
      <c r="M73" s="20"/>
      <c r="N73" s="26"/>
      <c r="O73" s="26"/>
      <c r="Q73" s="26"/>
      <c r="R73" s="26">
        <v>467</v>
      </c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8"/>
      <c r="AT73" s="4"/>
      <c r="AU73" s="4"/>
      <c r="AV73" s="4"/>
      <c r="AW73" s="4"/>
      <c r="AX73" s="4"/>
      <c r="AY73" s="26"/>
      <c r="AZ73" s="4"/>
      <c r="BA73" s="4"/>
      <c r="BB73" s="8"/>
      <c r="BC73" s="4"/>
      <c r="BD73" s="4"/>
      <c r="BE73" s="4"/>
      <c r="BF73" s="4"/>
      <c r="BG73" s="4"/>
      <c r="BH73" s="4"/>
      <c r="BI73" s="4"/>
      <c r="BJ73" s="4"/>
      <c r="BK73" s="8"/>
      <c r="BL73" s="4"/>
      <c r="BM73" s="4"/>
      <c r="BN73" s="4"/>
      <c r="BO73" s="4"/>
      <c r="BP73" s="4"/>
      <c r="BQ73" s="4"/>
      <c r="BR73" s="4"/>
      <c r="BS73" s="4"/>
      <c r="BT73" s="4"/>
      <c r="BU73" s="8">
        <f>SUM(I73,K73,R73)</f>
        <v>1498</v>
      </c>
      <c r="BV73" s="1" t="s">
        <v>388</v>
      </c>
      <c r="BW73" s="5">
        <v>67</v>
      </c>
      <c r="BX73" s="4">
        <f t="shared" si="8"/>
        <v>697</v>
      </c>
      <c r="BY73" s="4">
        <f t="shared" si="9"/>
        <v>467</v>
      </c>
      <c r="BZ73" s="4">
        <f t="shared" si="10"/>
        <v>334</v>
      </c>
      <c r="CA73" s="4">
        <f t="shared" si="11"/>
        <v>0</v>
      </c>
      <c r="CB73" s="4">
        <f t="shared" si="12"/>
        <v>0</v>
      </c>
      <c r="CC73" s="4">
        <f t="shared" si="13"/>
        <v>0</v>
      </c>
      <c r="CD73" s="4">
        <f t="shared" si="14"/>
        <v>1498</v>
      </c>
      <c r="CE73" s="4">
        <f t="shared" si="15"/>
        <v>0</v>
      </c>
      <c r="CF73" s="5"/>
      <c r="CH73" s="5">
        <v>53</v>
      </c>
      <c r="CI73" s="3">
        <v>3.52</v>
      </c>
    </row>
    <row r="74" spans="1:87">
      <c r="B74" s="5">
        <v>68</v>
      </c>
      <c r="C74" s="1" t="s">
        <v>641</v>
      </c>
      <c r="D74" s="1" t="s">
        <v>108</v>
      </c>
      <c r="E74" s="5">
        <v>104544</v>
      </c>
      <c r="F74" s="8">
        <v>1477</v>
      </c>
      <c r="G74" s="20"/>
      <c r="H74" s="20"/>
      <c r="I74" s="20"/>
      <c r="J74" s="20"/>
      <c r="K74" s="18">
        <v>0</v>
      </c>
      <c r="L74" s="20"/>
      <c r="M74" s="20"/>
      <c r="N74" s="26"/>
      <c r="O74" s="26"/>
      <c r="Q74" s="26"/>
      <c r="R74" s="26">
        <v>490</v>
      </c>
      <c r="S74" s="26"/>
      <c r="T74" s="26"/>
      <c r="U74" s="26"/>
      <c r="V74" s="26"/>
      <c r="W74" s="26"/>
      <c r="X74" s="26">
        <v>76</v>
      </c>
      <c r="Y74" s="26"/>
      <c r="Z74" s="26"/>
      <c r="AA74" s="26"/>
      <c r="AB74" s="26"/>
      <c r="AC74" s="26"/>
      <c r="AD74" s="26">
        <v>0</v>
      </c>
      <c r="AE74" s="26"/>
      <c r="AF74" s="26"/>
      <c r="AG74" s="26"/>
      <c r="AH74" s="26">
        <v>0</v>
      </c>
      <c r="AI74" s="26">
        <v>911</v>
      </c>
      <c r="AJ74" s="26">
        <v>0</v>
      </c>
      <c r="AK74" s="26"/>
      <c r="AL74" s="26"/>
      <c r="AM74" s="26"/>
      <c r="AN74" s="26"/>
      <c r="AO74" s="26"/>
      <c r="AP74" s="26"/>
      <c r="AQ74" s="26"/>
      <c r="AR74" s="26"/>
      <c r="AS74" s="8"/>
      <c r="AT74" s="4"/>
      <c r="AU74" s="2"/>
      <c r="AV74" s="2"/>
      <c r="AW74" s="2"/>
      <c r="AX74" s="2"/>
      <c r="AY74" s="3"/>
      <c r="AZ74" s="3"/>
      <c r="BA74" s="3"/>
      <c r="BB74" s="15"/>
      <c r="BC74" s="2"/>
      <c r="BD74" s="2"/>
      <c r="BE74" s="2"/>
      <c r="BF74" s="2"/>
      <c r="BG74" s="2"/>
      <c r="BH74" s="2"/>
      <c r="BI74" s="2"/>
      <c r="BJ74" s="2"/>
      <c r="BK74" s="15"/>
      <c r="BL74" s="4"/>
      <c r="BM74" s="4"/>
      <c r="BN74" s="4"/>
      <c r="BO74" s="4"/>
      <c r="BP74" s="4"/>
      <c r="BQ74" s="4"/>
      <c r="BR74" s="4"/>
      <c r="BS74" s="4"/>
      <c r="BT74" s="4"/>
      <c r="BU74" s="8">
        <f>SUM(R74,X74,AI74)</f>
        <v>1477</v>
      </c>
      <c r="BV74" s="1" t="s">
        <v>641</v>
      </c>
      <c r="BW74" s="5">
        <v>68</v>
      </c>
      <c r="BX74" s="4">
        <f t="shared" si="8"/>
        <v>911</v>
      </c>
      <c r="BY74" s="4">
        <f t="shared" si="9"/>
        <v>490</v>
      </c>
      <c r="BZ74" s="4">
        <f t="shared" si="10"/>
        <v>76</v>
      </c>
      <c r="CA74" s="4">
        <f t="shared" si="11"/>
        <v>0</v>
      </c>
      <c r="CB74" s="4">
        <f t="shared" si="12"/>
        <v>0</v>
      </c>
      <c r="CC74" s="4">
        <f t="shared" si="13"/>
        <v>0</v>
      </c>
      <c r="CD74" s="4">
        <f t="shared" si="14"/>
        <v>1477</v>
      </c>
      <c r="CE74" s="4">
        <f t="shared" si="15"/>
        <v>0</v>
      </c>
      <c r="CF74" s="5"/>
      <c r="CH74" s="5">
        <v>54</v>
      </c>
      <c r="CI74" s="3">
        <v>3.5</v>
      </c>
    </row>
    <row r="75" spans="1:87">
      <c r="A75" s="5">
        <v>1</v>
      </c>
      <c r="B75" s="5">
        <v>69</v>
      </c>
      <c r="C75" s="1" t="s">
        <v>948</v>
      </c>
      <c r="D75" s="1" t="s">
        <v>949</v>
      </c>
      <c r="E75" s="5" t="s">
        <v>625</v>
      </c>
      <c r="F75" s="7">
        <v>1461</v>
      </c>
      <c r="R75" s="26">
        <v>1461</v>
      </c>
      <c r="AH75" s="26"/>
      <c r="AI75" s="26"/>
      <c r="AJ75" s="26"/>
      <c r="AT75" s="2"/>
      <c r="AU75" s="2"/>
      <c r="AV75" s="2"/>
      <c r="AW75" s="2"/>
      <c r="AX75" s="2"/>
      <c r="AY75" s="3"/>
      <c r="AZ75" s="3"/>
      <c r="BA75" s="3"/>
      <c r="BB75" s="15"/>
      <c r="BC75" s="2"/>
      <c r="BD75" s="2"/>
      <c r="BE75" s="2"/>
      <c r="BF75" s="2"/>
      <c r="BG75" s="2"/>
      <c r="BH75" s="2"/>
      <c r="BI75" s="2"/>
      <c r="BJ75" s="2"/>
      <c r="BK75" s="15"/>
      <c r="BL75" s="4"/>
      <c r="BM75" s="4"/>
      <c r="BN75" s="4"/>
      <c r="BO75" s="4"/>
      <c r="BP75" s="4"/>
      <c r="BQ75" s="4"/>
      <c r="BR75" s="4"/>
      <c r="BS75" s="4"/>
      <c r="BT75" s="4"/>
      <c r="BU75" s="8">
        <f>SUM(R75)</f>
        <v>1461</v>
      </c>
      <c r="BV75" s="1" t="s">
        <v>948</v>
      </c>
      <c r="BW75" s="5">
        <v>69</v>
      </c>
      <c r="BX75" s="4">
        <f t="shared" si="8"/>
        <v>1461</v>
      </c>
      <c r="BY75" s="4">
        <f t="shared" si="9"/>
        <v>0</v>
      </c>
      <c r="BZ75" s="4">
        <f t="shared" si="10"/>
        <v>0</v>
      </c>
      <c r="CA75" s="4">
        <f t="shared" si="11"/>
        <v>0</v>
      </c>
      <c r="CB75" s="4">
        <f t="shared" si="12"/>
        <v>0</v>
      </c>
      <c r="CC75" s="4">
        <f t="shared" si="13"/>
        <v>0</v>
      </c>
      <c r="CD75" s="4">
        <f t="shared" si="14"/>
        <v>1461</v>
      </c>
      <c r="CE75" s="4">
        <f t="shared" si="15"/>
        <v>0</v>
      </c>
      <c r="CF75" s="5"/>
      <c r="CH75" s="5">
        <v>55</v>
      </c>
      <c r="CI75" s="3">
        <v>3.48</v>
      </c>
    </row>
    <row r="76" spans="1:87">
      <c r="B76" s="5">
        <v>70</v>
      </c>
      <c r="C76" s="1" t="s">
        <v>304</v>
      </c>
      <c r="D76" s="2" t="s">
        <v>449</v>
      </c>
      <c r="E76" s="4">
        <v>115580</v>
      </c>
      <c r="F76" s="8">
        <v>1416</v>
      </c>
      <c r="G76" s="20"/>
      <c r="H76" s="20"/>
      <c r="I76" s="20"/>
      <c r="J76" s="20"/>
      <c r="K76" s="18">
        <v>0</v>
      </c>
      <c r="L76" s="20"/>
      <c r="M76" s="20">
        <v>34</v>
      </c>
      <c r="N76" s="26"/>
      <c r="O76" s="26"/>
      <c r="Q76" s="26"/>
      <c r="R76" s="26">
        <v>0</v>
      </c>
      <c r="S76" s="26"/>
      <c r="T76" s="26"/>
      <c r="U76" s="26"/>
      <c r="V76" s="26"/>
      <c r="W76" s="26"/>
      <c r="X76" s="26"/>
      <c r="Y76" s="26"/>
      <c r="Z76" s="26"/>
      <c r="AA76" s="26"/>
      <c r="AB76" s="26">
        <v>44</v>
      </c>
      <c r="AC76" s="26"/>
      <c r="AD76" s="26">
        <v>431</v>
      </c>
      <c r="AE76" s="26"/>
      <c r="AF76" s="25">
        <v>35</v>
      </c>
      <c r="AG76" s="26"/>
      <c r="AH76" s="26"/>
      <c r="AI76" s="26">
        <v>872</v>
      </c>
      <c r="AJ76" s="26">
        <v>0</v>
      </c>
      <c r="AK76" s="26"/>
      <c r="AL76" s="26"/>
      <c r="AM76" s="26"/>
      <c r="AN76" s="26"/>
      <c r="AO76" s="26"/>
      <c r="AP76" s="26"/>
      <c r="AQ76" s="26"/>
      <c r="AR76" s="26"/>
      <c r="AS76" s="8"/>
      <c r="AT76" s="4"/>
      <c r="AU76" s="2"/>
      <c r="AV76" s="2"/>
      <c r="AW76" s="2"/>
      <c r="AX76" s="2"/>
      <c r="AZ76" s="3"/>
      <c r="BA76" s="3"/>
      <c r="BB76" s="15"/>
      <c r="BC76" s="2"/>
      <c r="BD76" s="2"/>
      <c r="BE76" s="2"/>
      <c r="BF76" s="2"/>
      <c r="BG76" s="2"/>
      <c r="BH76" s="2"/>
      <c r="BI76" s="2"/>
      <c r="BJ76" s="2"/>
      <c r="BK76" s="15"/>
      <c r="BL76" s="4"/>
      <c r="BM76" s="4"/>
      <c r="BN76" s="4"/>
      <c r="BO76" s="4"/>
      <c r="BP76" s="4"/>
      <c r="BQ76" s="4"/>
      <c r="BR76" s="4"/>
      <c r="BS76" s="4"/>
      <c r="BT76" s="4"/>
      <c r="BU76" s="8">
        <f>SUM(M76,AB76,AD76,AF76,AI76)</f>
        <v>1416</v>
      </c>
      <c r="BV76" s="1" t="s">
        <v>304</v>
      </c>
      <c r="BW76" s="5">
        <v>70</v>
      </c>
      <c r="BX76" s="4">
        <f t="shared" si="8"/>
        <v>872</v>
      </c>
      <c r="BY76" s="4">
        <f t="shared" si="9"/>
        <v>431</v>
      </c>
      <c r="BZ76" s="4">
        <f t="shared" si="10"/>
        <v>44</v>
      </c>
      <c r="CA76" s="4">
        <f t="shared" si="11"/>
        <v>35</v>
      </c>
      <c r="CB76" s="4">
        <f t="shared" si="12"/>
        <v>34</v>
      </c>
      <c r="CC76" s="4">
        <f t="shared" si="13"/>
        <v>0</v>
      </c>
      <c r="CD76" s="4">
        <f t="shared" si="14"/>
        <v>1416</v>
      </c>
      <c r="CE76" s="4">
        <f t="shared" si="15"/>
        <v>0</v>
      </c>
      <c r="CF76" s="5"/>
      <c r="CH76" s="5">
        <v>56</v>
      </c>
      <c r="CI76" s="3">
        <v>3.45</v>
      </c>
    </row>
    <row r="77" spans="1:87">
      <c r="B77" s="5">
        <v>71</v>
      </c>
      <c r="C77" s="16" t="s">
        <v>878</v>
      </c>
      <c r="D77" s="16" t="s">
        <v>879</v>
      </c>
      <c r="E77" s="5">
        <v>123451</v>
      </c>
      <c r="F77" s="7">
        <v>1403</v>
      </c>
      <c r="K77" s="18">
        <v>702</v>
      </c>
      <c r="R77" s="26"/>
      <c r="AJ77" s="26">
        <v>701</v>
      </c>
      <c r="AT77" s="5"/>
      <c r="AU77" s="5"/>
      <c r="AV77" s="5"/>
      <c r="AW77" s="5"/>
      <c r="AX77" s="5"/>
      <c r="BB77" s="7"/>
      <c r="BC77" s="5"/>
      <c r="BD77" s="5"/>
      <c r="BE77" s="5"/>
      <c r="BF77" s="5"/>
      <c r="BG77" s="5"/>
      <c r="BH77" s="5"/>
      <c r="BI77" s="5"/>
      <c r="BJ77" s="5"/>
      <c r="BK77" s="7"/>
      <c r="BL77" s="5"/>
      <c r="BM77" s="5"/>
      <c r="BN77" s="5"/>
      <c r="BO77" s="5"/>
      <c r="BP77" s="5"/>
      <c r="BQ77" s="5"/>
      <c r="BR77" s="5"/>
      <c r="BS77" s="5"/>
      <c r="BT77" s="5"/>
      <c r="BU77" s="8">
        <f>SUM(K77,AJ77)</f>
        <v>1403</v>
      </c>
      <c r="BV77" s="16" t="s">
        <v>878</v>
      </c>
      <c r="BW77" s="5">
        <v>71</v>
      </c>
      <c r="BX77" s="4">
        <f t="shared" si="8"/>
        <v>702</v>
      </c>
      <c r="BY77" s="4">
        <f t="shared" si="9"/>
        <v>701</v>
      </c>
      <c r="BZ77" s="4">
        <f t="shared" si="10"/>
        <v>0</v>
      </c>
      <c r="CA77" s="4">
        <f t="shared" si="11"/>
        <v>0</v>
      </c>
      <c r="CB77" s="4">
        <f t="shared" si="12"/>
        <v>0</v>
      </c>
      <c r="CC77" s="4">
        <f t="shared" si="13"/>
        <v>0</v>
      </c>
      <c r="CD77" s="4">
        <f t="shared" si="14"/>
        <v>1403</v>
      </c>
      <c r="CE77" s="4">
        <f t="shared" si="15"/>
        <v>0</v>
      </c>
      <c r="CF77" s="5"/>
      <c r="CH77" s="5">
        <v>57</v>
      </c>
      <c r="CI77" s="3">
        <v>3.43</v>
      </c>
    </row>
    <row r="78" spans="1:87">
      <c r="B78" s="5">
        <v>72</v>
      </c>
      <c r="C78" s="1" t="s">
        <v>247</v>
      </c>
      <c r="D78" s="1" t="s">
        <v>79</v>
      </c>
      <c r="E78" s="5">
        <v>108911</v>
      </c>
      <c r="F78" s="8">
        <v>1398</v>
      </c>
      <c r="G78" s="20"/>
      <c r="H78" s="20">
        <v>56</v>
      </c>
      <c r="I78" s="20">
        <v>0</v>
      </c>
      <c r="J78" s="20">
        <v>44</v>
      </c>
      <c r="K78" s="18">
        <v>378</v>
      </c>
      <c r="L78" s="20"/>
      <c r="M78" s="20"/>
      <c r="N78" s="26"/>
      <c r="O78" s="26"/>
      <c r="Q78" s="26"/>
      <c r="R78" s="26">
        <v>412</v>
      </c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>
        <v>0</v>
      </c>
      <c r="AE78" s="26"/>
      <c r="AF78" s="26"/>
      <c r="AG78" s="26"/>
      <c r="AH78" s="26">
        <v>0</v>
      </c>
      <c r="AI78" s="26">
        <v>0</v>
      </c>
      <c r="AJ78" s="26">
        <v>438</v>
      </c>
      <c r="AK78" s="26">
        <f>ROUNDDOWN(IF(ISNUMBER(AL78),VLOOKUP(AL78,Domestic1,2)*AK$3),0)</f>
        <v>50</v>
      </c>
      <c r="AL78" s="26">
        <v>13</v>
      </c>
      <c r="AM78" s="26"/>
      <c r="AN78" s="26"/>
      <c r="AO78" s="26"/>
      <c r="AP78" s="26"/>
      <c r="AQ78" s="26"/>
      <c r="AR78" s="26"/>
      <c r="AS78" s="8"/>
      <c r="AT78" s="4"/>
      <c r="AU78" s="4"/>
      <c r="AV78" s="4"/>
      <c r="AW78" s="4"/>
      <c r="AX78" s="4"/>
      <c r="AY78" s="4"/>
      <c r="AZ78" s="4"/>
      <c r="BA78" s="4"/>
      <c r="BB78" s="8"/>
      <c r="BC78" s="4"/>
      <c r="BD78" s="4"/>
      <c r="BE78" s="4"/>
      <c r="BF78" s="4"/>
      <c r="BG78" s="4"/>
      <c r="BH78" s="4"/>
      <c r="BI78" s="4"/>
      <c r="BJ78" s="4"/>
      <c r="BK78" s="8"/>
      <c r="BL78" s="4"/>
      <c r="BM78" s="4"/>
      <c r="BN78" s="4"/>
      <c r="BO78" s="4"/>
      <c r="BP78" s="4">
        <v>64</v>
      </c>
      <c r="BQ78" s="4"/>
      <c r="BR78" s="4"/>
      <c r="BS78" s="4"/>
      <c r="BT78" s="4"/>
      <c r="BU78" s="8">
        <f>SUM(H78,K78,R78,AJ78,AK78,BP78)</f>
        <v>1398</v>
      </c>
      <c r="BV78" s="1" t="s">
        <v>247</v>
      </c>
      <c r="BW78" s="5">
        <v>72</v>
      </c>
      <c r="BX78" s="4">
        <f t="shared" si="8"/>
        <v>438</v>
      </c>
      <c r="BY78" s="4">
        <f t="shared" si="9"/>
        <v>412</v>
      </c>
      <c r="BZ78" s="4">
        <f t="shared" si="10"/>
        <v>378</v>
      </c>
      <c r="CA78" s="4">
        <f t="shared" si="11"/>
        <v>64</v>
      </c>
      <c r="CB78" s="4">
        <f t="shared" si="12"/>
        <v>56</v>
      </c>
      <c r="CC78" s="4">
        <f t="shared" si="13"/>
        <v>50</v>
      </c>
      <c r="CD78" s="4">
        <f t="shared" si="14"/>
        <v>1398</v>
      </c>
      <c r="CE78" s="4">
        <f t="shared" si="15"/>
        <v>0</v>
      </c>
      <c r="CF78" s="5"/>
      <c r="CH78" s="5">
        <v>58</v>
      </c>
      <c r="CI78" s="3">
        <v>3.42</v>
      </c>
    </row>
    <row r="79" spans="1:87">
      <c r="B79" s="5">
        <v>73</v>
      </c>
      <c r="C79" s="1" t="s">
        <v>900</v>
      </c>
      <c r="D79" s="1" t="s">
        <v>1031</v>
      </c>
      <c r="E79" s="5">
        <v>127748</v>
      </c>
      <c r="F79" s="7">
        <v>1366</v>
      </c>
      <c r="I79" s="20"/>
      <c r="M79" s="18">
        <v>75</v>
      </c>
      <c r="R79" s="26"/>
      <c r="AF79" s="25">
        <v>60</v>
      </c>
      <c r="AI79" s="26">
        <v>1231</v>
      </c>
      <c r="BU79" s="8">
        <f>SUM(M79,AF79,AI79)</f>
        <v>1366</v>
      </c>
      <c r="BV79" s="1" t="s">
        <v>900</v>
      </c>
      <c r="BW79" s="5">
        <v>73</v>
      </c>
      <c r="BX79" s="4">
        <f t="shared" si="8"/>
        <v>1231</v>
      </c>
      <c r="BY79" s="4">
        <f t="shared" si="9"/>
        <v>75</v>
      </c>
      <c r="BZ79" s="4">
        <f t="shared" si="10"/>
        <v>60</v>
      </c>
      <c r="CA79" s="4">
        <f t="shared" si="11"/>
        <v>0</v>
      </c>
      <c r="CB79" s="4">
        <f t="shared" si="12"/>
        <v>0</v>
      </c>
      <c r="CC79" s="4">
        <f t="shared" si="13"/>
        <v>0</v>
      </c>
      <c r="CD79" s="4">
        <f t="shared" si="14"/>
        <v>1366</v>
      </c>
      <c r="CE79" s="4">
        <f t="shared" si="15"/>
        <v>0</v>
      </c>
      <c r="CH79" s="5">
        <v>59</v>
      </c>
      <c r="CI79" s="3">
        <v>3.4</v>
      </c>
    </row>
    <row r="80" spans="1:87">
      <c r="A80" s="5">
        <v>1</v>
      </c>
      <c r="B80" s="5">
        <v>74</v>
      </c>
      <c r="C80" s="1" t="s">
        <v>679</v>
      </c>
      <c r="D80" s="1" t="s">
        <v>487</v>
      </c>
      <c r="E80" s="5">
        <v>129197</v>
      </c>
      <c r="F80" s="8">
        <v>1317</v>
      </c>
      <c r="G80" s="20"/>
      <c r="H80" s="20"/>
      <c r="I80" s="20"/>
      <c r="J80" s="20"/>
      <c r="K80" s="18">
        <v>1011</v>
      </c>
      <c r="L80" s="20"/>
      <c r="M80" s="20">
        <v>45</v>
      </c>
      <c r="N80" s="26"/>
      <c r="O80" s="26">
        <v>29</v>
      </c>
      <c r="Q80" s="26"/>
      <c r="R80" s="26"/>
      <c r="S80" s="26"/>
      <c r="T80" s="26"/>
      <c r="U80" s="26"/>
      <c r="V80" s="26"/>
      <c r="W80" s="26"/>
      <c r="X80" s="26"/>
      <c r="Y80" s="26">
        <v>102</v>
      </c>
      <c r="Z80" s="26"/>
      <c r="AA80" s="26"/>
      <c r="AB80" s="26"/>
      <c r="AC80" s="26"/>
      <c r="AD80" s="26"/>
      <c r="AE80" s="26"/>
      <c r="AF80" s="26"/>
      <c r="AG80" s="26">
        <v>100</v>
      </c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8"/>
      <c r="AT80" s="4"/>
      <c r="AU80" s="4"/>
      <c r="AV80" s="4"/>
      <c r="AW80" s="4"/>
      <c r="AX80" s="4"/>
      <c r="AY80" s="4"/>
      <c r="AZ80" s="4"/>
      <c r="BA80" s="4"/>
      <c r="BB80" s="8"/>
      <c r="BC80" s="4"/>
      <c r="BD80" s="4"/>
      <c r="BE80" s="4"/>
      <c r="BF80" s="4"/>
      <c r="BG80" s="4"/>
      <c r="BH80" s="4"/>
      <c r="BI80" s="4"/>
      <c r="BJ80" s="4"/>
      <c r="BK80" s="8"/>
      <c r="BL80" s="4"/>
      <c r="BM80" s="4"/>
      <c r="BN80" s="4">
        <v>30</v>
      </c>
      <c r="BO80" s="4"/>
      <c r="BP80" s="4"/>
      <c r="BQ80" s="4">
        <v>22</v>
      </c>
      <c r="BR80" s="4"/>
      <c r="BS80" s="4"/>
      <c r="BT80" s="4"/>
      <c r="BU80" s="8">
        <f>SUM(K80,M80,O80,Y80,AG80,BN80)</f>
        <v>1317</v>
      </c>
      <c r="BV80" s="1" t="s">
        <v>679</v>
      </c>
      <c r="BW80" s="5">
        <v>74</v>
      </c>
      <c r="BX80" s="4">
        <f t="shared" si="8"/>
        <v>1011</v>
      </c>
      <c r="BY80" s="4">
        <f t="shared" si="9"/>
        <v>102</v>
      </c>
      <c r="BZ80" s="4">
        <f t="shared" si="10"/>
        <v>100</v>
      </c>
      <c r="CA80" s="4">
        <f t="shared" si="11"/>
        <v>45</v>
      </c>
      <c r="CB80" s="4">
        <f t="shared" si="12"/>
        <v>30</v>
      </c>
      <c r="CC80" s="4">
        <f t="shared" si="13"/>
        <v>29</v>
      </c>
      <c r="CD80" s="4">
        <f t="shared" si="14"/>
        <v>1317</v>
      </c>
      <c r="CE80" s="4">
        <f t="shared" si="15"/>
        <v>0</v>
      </c>
      <c r="CF80" s="5"/>
      <c r="CH80" s="5">
        <v>60</v>
      </c>
      <c r="CI80" s="3">
        <v>3.38</v>
      </c>
    </row>
    <row r="81" spans="1:87">
      <c r="A81" s="5">
        <v>1</v>
      </c>
      <c r="B81" s="5">
        <v>75</v>
      </c>
      <c r="C81" s="17" t="s">
        <v>882</v>
      </c>
      <c r="D81" s="23" t="s">
        <v>740</v>
      </c>
      <c r="E81" s="18">
        <v>118535</v>
      </c>
      <c r="F81" s="7">
        <v>1299</v>
      </c>
      <c r="I81" s="20"/>
      <c r="K81" s="18">
        <v>378</v>
      </c>
      <c r="R81" s="26">
        <v>436</v>
      </c>
      <c r="S81" s="26">
        <v>485</v>
      </c>
      <c r="W81" s="26"/>
      <c r="AH81" s="26"/>
      <c r="AI81" s="26"/>
      <c r="AJ81" s="26"/>
      <c r="AT81" s="20"/>
      <c r="AU81" s="19"/>
      <c r="AV81" s="19"/>
      <c r="AW81" s="19"/>
      <c r="AX81" s="19"/>
      <c r="AY81" s="21"/>
      <c r="AZ81" s="21"/>
      <c r="BA81" s="21"/>
      <c r="BB81" s="15"/>
      <c r="BC81" s="19"/>
      <c r="BD81" s="19"/>
      <c r="BE81" s="19"/>
      <c r="BF81" s="19"/>
      <c r="BG81" s="19"/>
      <c r="BH81" s="19"/>
      <c r="BI81" s="19"/>
      <c r="BJ81" s="19"/>
      <c r="BK81" s="15"/>
      <c r="BL81" s="20"/>
      <c r="BM81" s="20"/>
      <c r="BN81" s="20"/>
      <c r="BO81" s="20"/>
      <c r="BP81" s="20"/>
      <c r="BQ81" s="20"/>
      <c r="BR81" s="20"/>
      <c r="BS81" s="20"/>
      <c r="BT81" s="20"/>
      <c r="BU81" s="8">
        <f>SUM(K81,R81,S81)</f>
        <v>1299</v>
      </c>
      <c r="BV81" s="17" t="s">
        <v>882</v>
      </c>
      <c r="BW81" s="5">
        <v>75</v>
      </c>
      <c r="BX81" s="4">
        <f t="shared" si="8"/>
        <v>485</v>
      </c>
      <c r="BY81" s="4">
        <f t="shared" si="9"/>
        <v>436</v>
      </c>
      <c r="BZ81" s="4">
        <f t="shared" si="10"/>
        <v>378</v>
      </c>
      <c r="CA81" s="4">
        <f t="shared" si="11"/>
        <v>0</v>
      </c>
      <c r="CB81" s="4">
        <f t="shared" si="12"/>
        <v>0</v>
      </c>
      <c r="CC81" s="4">
        <f t="shared" si="13"/>
        <v>0</v>
      </c>
      <c r="CD81" s="4">
        <f t="shared" si="14"/>
        <v>1299</v>
      </c>
      <c r="CE81" s="4">
        <f t="shared" si="15"/>
        <v>0</v>
      </c>
      <c r="CF81" s="5"/>
      <c r="CH81" s="5">
        <v>61</v>
      </c>
      <c r="CI81" s="3">
        <v>3.36</v>
      </c>
    </row>
    <row r="82" spans="1:87">
      <c r="A82" s="5">
        <v>3</v>
      </c>
      <c r="B82" s="5">
        <v>76</v>
      </c>
      <c r="C82" s="1" t="s">
        <v>295</v>
      </c>
      <c r="D82" s="1" t="s">
        <v>649</v>
      </c>
      <c r="E82" s="5">
        <v>105703</v>
      </c>
      <c r="F82" s="8">
        <v>1288</v>
      </c>
      <c r="G82" s="20"/>
      <c r="H82" s="20"/>
      <c r="I82" s="20"/>
      <c r="J82" s="20"/>
      <c r="K82" s="18">
        <v>0</v>
      </c>
      <c r="L82" s="20"/>
      <c r="M82" s="20"/>
      <c r="N82" s="26"/>
      <c r="O82" s="26"/>
      <c r="P82" s="26"/>
      <c r="Q82" s="26"/>
      <c r="R82" s="26">
        <v>777</v>
      </c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>
        <v>0</v>
      </c>
      <c r="AK82" s="26"/>
      <c r="AL82" s="26"/>
      <c r="AM82" s="26"/>
      <c r="AN82" s="26"/>
      <c r="AO82" s="26"/>
      <c r="AP82" s="26"/>
      <c r="AQ82" s="26"/>
      <c r="AR82" s="26"/>
      <c r="AS82" s="8"/>
      <c r="AT82" s="4"/>
      <c r="AU82" s="4"/>
      <c r="AV82" s="4"/>
      <c r="AW82" s="4"/>
      <c r="AX82" s="4"/>
      <c r="AY82" s="26"/>
      <c r="AZ82" s="4"/>
      <c r="BA82" s="4"/>
      <c r="BB82" s="8"/>
      <c r="BC82" s="4"/>
      <c r="BD82" s="4"/>
      <c r="BE82" s="4"/>
      <c r="BF82" s="4"/>
      <c r="BG82" s="4"/>
      <c r="BH82" s="4"/>
      <c r="BI82" s="4"/>
      <c r="BJ82" s="4"/>
      <c r="BK82" s="8"/>
      <c r="BL82" s="4"/>
      <c r="BM82" s="4"/>
      <c r="BN82" s="4"/>
      <c r="BO82" s="4"/>
      <c r="BP82" s="4"/>
      <c r="BQ82" s="4"/>
      <c r="BR82" s="4">
        <v>511</v>
      </c>
      <c r="BS82" s="4"/>
      <c r="BT82" s="4"/>
      <c r="BU82" s="8">
        <f>SUM(R82,BR82)</f>
        <v>1288</v>
      </c>
      <c r="BV82" s="1" t="s">
        <v>295</v>
      </c>
      <c r="BW82" s="5">
        <v>76</v>
      </c>
      <c r="BX82" s="4">
        <f t="shared" si="8"/>
        <v>777</v>
      </c>
      <c r="BY82" s="4">
        <f t="shared" si="9"/>
        <v>511</v>
      </c>
      <c r="BZ82" s="4">
        <f t="shared" si="10"/>
        <v>0</v>
      </c>
      <c r="CA82" s="4">
        <f t="shared" si="11"/>
        <v>0</v>
      </c>
      <c r="CB82" s="4">
        <f t="shared" si="12"/>
        <v>0</v>
      </c>
      <c r="CC82" s="4">
        <f t="shared" si="13"/>
        <v>0</v>
      </c>
      <c r="CD82" s="4">
        <f t="shared" si="14"/>
        <v>1288</v>
      </c>
      <c r="CE82" s="4">
        <f t="shared" si="15"/>
        <v>0</v>
      </c>
      <c r="CF82" s="5"/>
      <c r="CH82" s="5">
        <v>62</v>
      </c>
      <c r="CI82" s="3">
        <v>3.34</v>
      </c>
    </row>
    <row r="83" spans="1:87">
      <c r="A83" s="5">
        <v>1</v>
      </c>
      <c r="B83" s="5">
        <v>77</v>
      </c>
      <c r="C83" s="1" t="s">
        <v>94</v>
      </c>
      <c r="D83" s="1" t="s">
        <v>782</v>
      </c>
      <c r="E83" s="5">
        <v>56329</v>
      </c>
      <c r="F83" s="8">
        <v>1238</v>
      </c>
      <c r="G83" s="20"/>
      <c r="H83" s="20"/>
      <c r="I83" s="20"/>
      <c r="J83" s="20"/>
      <c r="K83" s="18">
        <v>443</v>
      </c>
      <c r="M83" s="20"/>
      <c r="N83" s="26"/>
      <c r="O83" s="26"/>
      <c r="Q83" s="26"/>
      <c r="R83" s="26">
        <v>461</v>
      </c>
      <c r="S83" s="26">
        <v>334</v>
      </c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8"/>
      <c r="AT83" s="4"/>
      <c r="AU83" s="4"/>
      <c r="AV83" s="4"/>
      <c r="AW83" s="4"/>
      <c r="AX83" s="4"/>
      <c r="AY83" s="4"/>
      <c r="AZ83" s="4"/>
      <c r="BA83" s="4"/>
      <c r="BB83" s="8"/>
      <c r="BC83" s="4"/>
      <c r="BD83" s="4"/>
      <c r="BE83" s="4"/>
      <c r="BF83" s="4"/>
      <c r="BG83" s="4"/>
      <c r="BH83" s="4"/>
      <c r="BI83" s="4"/>
      <c r="BJ83" s="4"/>
      <c r="BK83" s="8"/>
      <c r="BL83" s="4"/>
      <c r="BM83" s="4"/>
      <c r="BN83" s="4"/>
      <c r="BO83" s="4"/>
      <c r="BP83" s="4"/>
      <c r="BQ83" s="4"/>
      <c r="BR83" s="4"/>
      <c r="BS83" s="4"/>
      <c r="BT83" s="4"/>
      <c r="BU83" s="8">
        <f>SUM(K83,R83,S83)</f>
        <v>1238</v>
      </c>
      <c r="BV83" s="1" t="s">
        <v>94</v>
      </c>
      <c r="BW83" s="5">
        <v>77</v>
      </c>
      <c r="BX83" s="4">
        <f t="shared" si="8"/>
        <v>461</v>
      </c>
      <c r="BY83" s="4">
        <f t="shared" si="9"/>
        <v>443</v>
      </c>
      <c r="BZ83" s="4">
        <f t="shared" si="10"/>
        <v>334</v>
      </c>
      <c r="CA83" s="4">
        <f t="shared" si="11"/>
        <v>0</v>
      </c>
      <c r="CB83" s="4">
        <f t="shared" si="12"/>
        <v>0</v>
      </c>
      <c r="CC83" s="4">
        <f t="shared" si="13"/>
        <v>0</v>
      </c>
      <c r="CD83" s="4">
        <f t="shared" si="14"/>
        <v>1238</v>
      </c>
      <c r="CE83" s="4">
        <f t="shared" si="15"/>
        <v>0</v>
      </c>
      <c r="CF83" s="5"/>
      <c r="CH83" s="5">
        <v>63</v>
      </c>
      <c r="CI83" s="5">
        <v>3.32</v>
      </c>
    </row>
    <row r="84" spans="1:87">
      <c r="B84" s="5">
        <v>78</v>
      </c>
      <c r="C84" s="17" t="s">
        <v>852</v>
      </c>
      <c r="D84" s="17" t="s">
        <v>853</v>
      </c>
      <c r="E84" s="18">
        <v>131279</v>
      </c>
      <c r="F84" s="7">
        <v>1225</v>
      </c>
      <c r="I84" s="20"/>
      <c r="K84" s="18">
        <v>0</v>
      </c>
      <c r="L84" s="18">
        <v>118</v>
      </c>
      <c r="R84" s="26">
        <v>445</v>
      </c>
      <c r="AA84" s="25">
        <v>81</v>
      </c>
      <c r="AI84" s="26"/>
      <c r="AT84" s="20"/>
      <c r="AU84" s="19"/>
      <c r="AV84" s="19"/>
      <c r="AW84" s="19"/>
      <c r="AX84" s="19"/>
      <c r="AY84" s="21"/>
      <c r="AZ84" s="21"/>
      <c r="BA84" s="21"/>
      <c r="BB84" s="15"/>
      <c r="BC84" s="19"/>
      <c r="BD84" s="19"/>
      <c r="BE84" s="19"/>
      <c r="BF84" s="19"/>
      <c r="BG84" s="19"/>
      <c r="BH84" s="19"/>
      <c r="BI84" s="19"/>
      <c r="BJ84" s="19"/>
      <c r="BK84" s="15"/>
      <c r="BL84" s="20"/>
      <c r="BM84" s="20"/>
      <c r="BN84" s="20"/>
      <c r="BO84" s="20"/>
      <c r="BP84" s="20">
        <v>103</v>
      </c>
      <c r="BQ84" s="20"/>
      <c r="BR84" s="20"/>
      <c r="BS84" s="20"/>
      <c r="BT84" s="20">
        <v>478</v>
      </c>
      <c r="BU84" s="8">
        <f>SUM(L84,R84,AA84,BP84,BT84)</f>
        <v>1225</v>
      </c>
      <c r="BV84" s="17" t="s">
        <v>852</v>
      </c>
      <c r="BW84" s="5">
        <v>78</v>
      </c>
      <c r="BX84" s="4">
        <f t="shared" si="8"/>
        <v>478</v>
      </c>
      <c r="BY84" s="4">
        <f t="shared" si="9"/>
        <v>445</v>
      </c>
      <c r="BZ84" s="4">
        <f t="shared" si="10"/>
        <v>118</v>
      </c>
      <c r="CA84" s="4">
        <f t="shared" si="11"/>
        <v>103</v>
      </c>
      <c r="CB84" s="4">
        <f t="shared" si="12"/>
        <v>81</v>
      </c>
      <c r="CC84" s="4">
        <f t="shared" si="13"/>
        <v>0</v>
      </c>
      <c r="CD84" s="4">
        <f t="shared" si="14"/>
        <v>1225</v>
      </c>
      <c r="CE84" s="4">
        <f t="shared" si="15"/>
        <v>0</v>
      </c>
      <c r="CF84" s="5"/>
      <c r="CH84" s="5">
        <v>64</v>
      </c>
      <c r="CI84" s="3">
        <v>3.3</v>
      </c>
    </row>
    <row r="85" spans="1:87">
      <c r="B85" s="5">
        <v>79</v>
      </c>
      <c r="C85" s="1" t="s">
        <v>1099</v>
      </c>
      <c r="D85" s="1" t="s">
        <v>979</v>
      </c>
      <c r="E85" s="5" t="s">
        <v>625</v>
      </c>
      <c r="F85" s="7">
        <v>1222</v>
      </c>
      <c r="R85" s="26"/>
      <c r="S85" s="26">
        <v>318</v>
      </c>
      <c r="AT85" s="2"/>
      <c r="AU85" s="2"/>
      <c r="AV85" s="2"/>
      <c r="AW85" s="2"/>
      <c r="AX85" s="2"/>
      <c r="AY85" s="5">
        <v>904</v>
      </c>
      <c r="AZ85" s="4"/>
      <c r="BA85" s="4"/>
      <c r="BB85" s="15"/>
      <c r="BC85" s="2"/>
      <c r="BD85" s="2"/>
      <c r="BE85" s="2"/>
      <c r="BF85" s="2"/>
      <c r="BG85" s="2"/>
      <c r="BH85" s="2"/>
      <c r="BI85" s="2"/>
      <c r="BJ85" s="2"/>
      <c r="BK85" s="15"/>
      <c r="BL85" s="4"/>
      <c r="BM85" s="4"/>
      <c r="BN85" s="4"/>
      <c r="BO85" s="4"/>
      <c r="BP85" s="4"/>
      <c r="BQ85" s="4"/>
      <c r="BR85" s="4"/>
      <c r="BS85" s="4"/>
      <c r="BT85" s="4"/>
      <c r="BU85" s="8">
        <f>SUM(S85,AY85)</f>
        <v>1222</v>
      </c>
      <c r="BV85" s="1" t="s">
        <v>1099</v>
      </c>
      <c r="BW85" s="5">
        <v>79</v>
      </c>
      <c r="BX85" s="4">
        <f t="shared" si="8"/>
        <v>904</v>
      </c>
      <c r="BY85" s="4">
        <f t="shared" si="9"/>
        <v>318</v>
      </c>
      <c r="BZ85" s="4">
        <f t="shared" si="10"/>
        <v>0</v>
      </c>
      <c r="CA85" s="4">
        <f t="shared" si="11"/>
        <v>0</v>
      </c>
      <c r="CB85" s="4">
        <f t="shared" si="12"/>
        <v>0</v>
      </c>
      <c r="CC85" s="4">
        <f t="shared" si="13"/>
        <v>0</v>
      </c>
      <c r="CD85" s="4">
        <f t="shared" si="14"/>
        <v>1222</v>
      </c>
      <c r="CE85" s="4">
        <f t="shared" si="15"/>
        <v>0</v>
      </c>
      <c r="CF85" s="5"/>
      <c r="CH85" s="5">
        <v>65</v>
      </c>
      <c r="CI85" s="3">
        <v>1.29</v>
      </c>
    </row>
    <row r="86" spans="1:87">
      <c r="B86" s="5">
        <v>80</v>
      </c>
      <c r="C86" s="1" t="s">
        <v>1067</v>
      </c>
      <c r="D86" s="1" t="s">
        <v>1068</v>
      </c>
      <c r="E86" s="5" t="s">
        <v>625</v>
      </c>
      <c r="F86" s="7">
        <v>1208</v>
      </c>
      <c r="AI86" s="25">
        <v>1208</v>
      </c>
      <c r="AT86" s="2"/>
      <c r="AU86" s="4"/>
      <c r="AV86" s="4"/>
      <c r="AW86" s="4"/>
      <c r="AX86" s="4"/>
      <c r="AY86" s="4"/>
      <c r="AZ86" s="4"/>
      <c r="BA86" s="4"/>
      <c r="BB86" s="8"/>
      <c r="BC86" s="4"/>
      <c r="BD86" s="4"/>
      <c r="BE86" s="4"/>
      <c r="BF86" s="4"/>
      <c r="BG86" s="4"/>
      <c r="BH86" s="4"/>
      <c r="BI86" s="4"/>
      <c r="BJ86" s="4"/>
      <c r="BK86" s="8"/>
      <c r="BL86" s="4"/>
      <c r="BM86" s="4"/>
      <c r="BN86" s="4"/>
      <c r="BO86" s="4"/>
      <c r="BP86" s="4"/>
      <c r="BQ86" s="4"/>
      <c r="BR86" s="4"/>
      <c r="BS86" s="4"/>
      <c r="BT86" s="4"/>
      <c r="BU86" s="8">
        <f>SUM(AI86)</f>
        <v>1208</v>
      </c>
      <c r="BV86" s="1" t="s">
        <v>1067</v>
      </c>
      <c r="BW86" s="5">
        <v>80</v>
      </c>
      <c r="BX86" s="4">
        <f t="shared" si="8"/>
        <v>1208</v>
      </c>
      <c r="BY86" s="4">
        <f t="shared" si="9"/>
        <v>0</v>
      </c>
      <c r="BZ86" s="4">
        <f t="shared" si="10"/>
        <v>0</v>
      </c>
      <c r="CA86" s="4">
        <f t="shared" si="11"/>
        <v>0</v>
      </c>
      <c r="CB86" s="4">
        <f t="shared" si="12"/>
        <v>0</v>
      </c>
      <c r="CC86" s="4">
        <f t="shared" si="13"/>
        <v>0</v>
      </c>
      <c r="CD86" s="4">
        <f t="shared" si="14"/>
        <v>1208</v>
      </c>
      <c r="CE86" s="4">
        <f t="shared" si="15"/>
        <v>0</v>
      </c>
      <c r="CF86" s="5"/>
      <c r="CH86" s="5">
        <v>66</v>
      </c>
      <c r="CI86" s="3">
        <v>1.27</v>
      </c>
    </row>
    <row r="87" spans="1:87">
      <c r="B87" s="5">
        <v>81</v>
      </c>
      <c r="C87" s="17" t="s">
        <v>880</v>
      </c>
      <c r="D87" s="23" t="s">
        <v>414</v>
      </c>
      <c r="E87" s="18">
        <v>107672</v>
      </c>
      <c r="F87" s="7">
        <v>1195</v>
      </c>
      <c r="I87" s="20"/>
      <c r="K87" s="18">
        <v>440</v>
      </c>
      <c r="R87" s="26"/>
      <c r="AJ87" s="26">
        <v>755</v>
      </c>
      <c r="AT87" s="20"/>
      <c r="AU87" s="19"/>
      <c r="AV87" s="19"/>
      <c r="AW87" s="19"/>
      <c r="AX87" s="19"/>
      <c r="AY87" s="21"/>
      <c r="AZ87" s="21"/>
      <c r="BA87" s="21"/>
      <c r="BB87" s="15"/>
      <c r="BC87" s="19"/>
      <c r="BD87" s="19"/>
      <c r="BE87" s="19"/>
      <c r="BF87" s="19"/>
      <c r="BG87" s="19"/>
      <c r="BH87" s="19"/>
      <c r="BI87" s="19"/>
      <c r="BJ87" s="19"/>
      <c r="BK87" s="15"/>
      <c r="BL87" s="20"/>
      <c r="BM87" s="20"/>
      <c r="BN87" s="20"/>
      <c r="BO87" s="20"/>
      <c r="BP87" s="20"/>
      <c r="BQ87" s="20"/>
      <c r="BR87" s="20"/>
      <c r="BS87" s="20"/>
      <c r="BT87" s="20"/>
      <c r="BU87" s="8">
        <f>SUM(K87,AJ87)</f>
        <v>1195</v>
      </c>
      <c r="BV87" s="17" t="s">
        <v>880</v>
      </c>
      <c r="BW87" s="5">
        <v>81</v>
      </c>
      <c r="BX87" s="4">
        <f t="shared" si="8"/>
        <v>755</v>
      </c>
      <c r="BY87" s="4">
        <f t="shared" si="9"/>
        <v>440</v>
      </c>
      <c r="BZ87" s="4">
        <f t="shared" si="10"/>
        <v>0</v>
      </c>
      <c r="CA87" s="4">
        <f t="shared" si="11"/>
        <v>0</v>
      </c>
      <c r="CB87" s="4">
        <f t="shared" si="12"/>
        <v>0</v>
      </c>
      <c r="CC87" s="4">
        <f t="shared" si="13"/>
        <v>0</v>
      </c>
      <c r="CD87" s="4">
        <f t="shared" si="14"/>
        <v>1195</v>
      </c>
      <c r="CE87" s="4">
        <f t="shared" si="15"/>
        <v>0</v>
      </c>
      <c r="CF87" s="5"/>
      <c r="CH87" s="5">
        <v>67</v>
      </c>
      <c r="CI87" s="3">
        <v>1.25</v>
      </c>
    </row>
    <row r="88" spans="1:87">
      <c r="B88" s="5">
        <v>82</v>
      </c>
      <c r="C88" s="1" t="s">
        <v>1002</v>
      </c>
      <c r="D88" s="1" t="s">
        <v>73</v>
      </c>
      <c r="E88" s="5">
        <v>135335</v>
      </c>
      <c r="F88" s="7">
        <v>1176</v>
      </c>
      <c r="X88" s="25">
        <v>94</v>
      </c>
      <c r="Y88" s="25">
        <v>129</v>
      </c>
      <c r="AA88" s="25">
        <v>103</v>
      </c>
      <c r="AD88" s="26">
        <v>333</v>
      </c>
      <c r="AH88" s="25">
        <v>0</v>
      </c>
      <c r="AI88" s="26">
        <v>517</v>
      </c>
      <c r="AJ88" s="25">
        <v>0</v>
      </c>
      <c r="AQ88" s="26">
        <v>0</v>
      </c>
      <c r="AR88" s="25">
        <v>0</v>
      </c>
      <c r="AY88" s="5">
        <v>0</v>
      </c>
      <c r="BU88" s="8">
        <f>SUM(X88,Y88,AA88,AD88,AI88)</f>
        <v>1176</v>
      </c>
      <c r="BV88" s="1" t="s">
        <v>1002</v>
      </c>
      <c r="BW88" s="5">
        <v>82</v>
      </c>
      <c r="BX88" s="4">
        <f t="shared" si="8"/>
        <v>517</v>
      </c>
      <c r="BY88" s="4">
        <f t="shared" si="9"/>
        <v>333</v>
      </c>
      <c r="BZ88" s="4">
        <f t="shared" si="10"/>
        <v>129</v>
      </c>
      <c r="CA88" s="4">
        <f t="shared" si="11"/>
        <v>103</v>
      </c>
      <c r="CB88" s="4">
        <f t="shared" si="12"/>
        <v>94</v>
      </c>
      <c r="CC88" s="4">
        <f t="shared" si="13"/>
        <v>0</v>
      </c>
      <c r="CD88" s="4">
        <f t="shared" si="14"/>
        <v>1176</v>
      </c>
      <c r="CE88" s="4">
        <f t="shared" si="15"/>
        <v>0</v>
      </c>
      <c r="CF88" s="5"/>
      <c r="CH88" s="5">
        <v>68</v>
      </c>
      <c r="CI88" s="3">
        <v>1.24</v>
      </c>
    </row>
    <row r="89" spans="1:87">
      <c r="B89" s="5">
        <v>83</v>
      </c>
      <c r="C89" s="1" t="s">
        <v>819</v>
      </c>
      <c r="D89" s="1" t="s">
        <v>930</v>
      </c>
      <c r="E89" s="5">
        <v>117683</v>
      </c>
      <c r="F89" s="7">
        <v>1164</v>
      </c>
      <c r="P89" s="25">
        <v>72</v>
      </c>
      <c r="R89" s="26"/>
      <c r="AH89" s="25">
        <v>387</v>
      </c>
      <c r="AJ89" s="25">
        <v>705</v>
      </c>
      <c r="AT89" s="2"/>
      <c r="AU89" s="2"/>
      <c r="AV89" s="2"/>
      <c r="AW89" s="2"/>
      <c r="AX89" s="2"/>
      <c r="AY89" s="3"/>
      <c r="AZ89" s="3"/>
      <c r="BA89" s="3"/>
      <c r="BB89" s="15"/>
      <c r="BC89" s="2"/>
      <c r="BD89" s="2"/>
      <c r="BE89" s="2"/>
      <c r="BF89" s="2"/>
      <c r="BG89" s="2"/>
      <c r="BH89" s="2"/>
      <c r="BI89" s="2"/>
      <c r="BJ89" s="2"/>
      <c r="BK89" s="15"/>
      <c r="BL89" s="4"/>
      <c r="BM89" s="4"/>
      <c r="BN89" s="4"/>
      <c r="BO89" s="4"/>
      <c r="BP89" s="4"/>
      <c r="BQ89" s="4"/>
      <c r="BR89" s="4"/>
      <c r="BS89" s="4"/>
      <c r="BT89" s="4"/>
      <c r="BU89" s="8">
        <f>SUM(P89,AH89,AJ89)</f>
        <v>1164</v>
      </c>
      <c r="BV89" s="1" t="s">
        <v>819</v>
      </c>
      <c r="BW89" s="5">
        <v>83</v>
      </c>
      <c r="BX89" s="4">
        <f t="shared" si="8"/>
        <v>705</v>
      </c>
      <c r="BY89" s="4">
        <f t="shared" si="9"/>
        <v>387</v>
      </c>
      <c r="BZ89" s="4">
        <f t="shared" si="10"/>
        <v>72</v>
      </c>
      <c r="CA89" s="4">
        <f t="shared" si="11"/>
        <v>0</v>
      </c>
      <c r="CB89" s="4">
        <f t="shared" si="12"/>
        <v>0</v>
      </c>
      <c r="CC89" s="4">
        <f t="shared" si="13"/>
        <v>0</v>
      </c>
      <c r="CD89" s="4">
        <f t="shared" si="14"/>
        <v>1164</v>
      </c>
      <c r="CE89" s="4">
        <f t="shared" si="15"/>
        <v>0</v>
      </c>
      <c r="CF89" s="5"/>
      <c r="CH89" s="5">
        <v>69</v>
      </c>
      <c r="CI89" s="5">
        <v>1.22</v>
      </c>
    </row>
    <row r="90" spans="1:87">
      <c r="B90" s="5">
        <v>84</v>
      </c>
      <c r="C90" s="1" t="s">
        <v>748</v>
      </c>
      <c r="D90" s="1" t="s">
        <v>749</v>
      </c>
      <c r="E90" s="5">
        <v>10374</v>
      </c>
      <c r="F90" s="8">
        <v>1134</v>
      </c>
      <c r="G90" s="20"/>
      <c r="H90" s="20"/>
      <c r="I90" s="20"/>
      <c r="J90" s="20"/>
      <c r="K90" s="18">
        <v>430</v>
      </c>
      <c r="L90" s="20"/>
      <c r="M90" s="20"/>
      <c r="N90" s="26"/>
      <c r="O90" s="26"/>
      <c r="P90" s="38"/>
      <c r="Q90" s="26"/>
      <c r="R90" s="26"/>
      <c r="S90" s="26"/>
      <c r="T90" s="26"/>
      <c r="U90" s="26">
        <v>59</v>
      </c>
      <c r="V90" s="26"/>
      <c r="W90" s="25">
        <v>87</v>
      </c>
      <c r="Y90" s="26"/>
      <c r="Z90" s="26"/>
      <c r="AA90" s="26"/>
      <c r="AB90" s="26"/>
      <c r="AC90" s="26"/>
      <c r="AD90" s="26"/>
      <c r="AE90" s="26">
        <v>32</v>
      </c>
      <c r="AF90" s="26"/>
      <c r="AG90" s="26"/>
      <c r="AH90" s="26"/>
      <c r="AI90" s="26">
        <v>0</v>
      </c>
      <c r="AJ90" s="26">
        <v>429</v>
      </c>
      <c r="AK90" s="26">
        <f>ROUNDDOWN(IF(ISNUMBER(AL90),VLOOKUP(AL90,Domestic1,2)*AK$3),0)</f>
        <v>64</v>
      </c>
      <c r="AL90" s="26">
        <v>8</v>
      </c>
      <c r="AM90" s="26"/>
      <c r="AN90" s="26"/>
      <c r="AO90" s="26"/>
      <c r="AP90" s="26"/>
      <c r="AQ90" s="26"/>
      <c r="AR90" s="26"/>
      <c r="AS90" s="8"/>
      <c r="AT90" s="4"/>
      <c r="AU90" s="2"/>
      <c r="AV90" s="2"/>
      <c r="AW90" s="2"/>
      <c r="AX90" s="2"/>
      <c r="AY90" s="3"/>
      <c r="AZ90" s="3"/>
      <c r="BA90" s="3"/>
      <c r="BB90" s="15"/>
      <c r="BC90" s="2"/>
      <c r="BD90" s="2"/>
      <c r="BE90" s="2"/>
      <c r="BF90" s="2"/>
      <c r="BG90" s="2"/>
      <c r="BH90" s="2"/>
      <c r="BI90" s="2"/>
      <c r="BJ90" s="2"/>
      <c r="BK90" s="15"/>
      <c r="BL90" s="4"/>
      <c r="BM90" s="4"/>
      <c r="BN90" s="4"/>
      <c r="BO90" s="4">
        <v>65</v>
      </c>
      <c r="BP90" s="4"/>
      <c r="BQ90" s="4"/>
      <c r="BR90" s="4"/>
      <c r="BS90" s="4"/>
      <c r="BT90" s="4"/>
      <c r="BU90" s="8">
        <f>SUM(K90,U90,W90,AJ90,AK90,BO90)</f>
        <v>1134</v>
      </c>
      <c r="BV90" s="1" t="s">
        <v>748</v>
      </c>
      <c r="BW90" s="5">
        <v>84</v>
      </c>
      <c r="BX90" s="4">
        <f t="shared" si="8"/>
        <v>430</v>
      </c>
      <c r="BY90" s="4">
        <f t="shared" si="9"/>
        <v>429</v>
      </c>
      <c r="BZ90" s="4">
        <f t="shared" si="10"/>
        <v>87</v>
      </c>
      <c r="CA90" s="4">
        <f t="shared" si="11"/>
        <v>65</v>
      </c>
      <c r="CB90" s="4">
        <f t="shared" si="12"/>
        <v>64</v>
      </c>
      <c r="CC90" s="4">
        <f t="shared" si="13"/>
        <v>59</v>
      </c>
      <c r="CD90" s="4">
        <f t="shared" si="14"/>
        <v>1134</v>
      </c>
      <c r="CE90" s="4">
        <f t="shared" si="15"/>
        <v>0</v>
      </c>
      <c r="CF90" s="5"/>
      <c r="CH90" s="5">
        <v>70</v>
      </c>
      <c r="CI90" s="3">
        <v>1.2</v>
      </c>
    </row>
    <row r="91" spans="1:87">
      <c r="A91" s="5">
        <v>1</v>
      </c>
      <c r="B91" s="5">
        <v>85</v>
      </c>
      <c r="C91" s="1" t="s">
        <v>95</v>
      </c>
      <c r="D91" s="1" t="s">
        <v>261</v>
      </c>
      <c r="E91" s="5">
        <v>55138</v>
      </c>
      <c r="F91" s="8">
        <v>1121</v>
      </c>
      <c r="G91" s="20"/>
      <c r="H91" s="20"/>
      <c r="I91" s="20"/>
      <c r="J91" s="20"/>
      <c r="M91" s="20"/>
      <c r="N91" s="26"/>
      <c r="O91" s="26"/>
      <c r="Q91" s="26"/>
      <c r="R91" s="26">
        <v>1121</v>
      </c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8"/>
      <c r="AT91" s="4"/>
      <c r="AU91" s="4"/>
      <c r="AV91" s="4"/>
      <c r="AW91" s="4"/>
      <c r="AX91" s="4"/>
      <c r="AY91" s="4"/>
      <c r="AZ91" s="4"/>
      <c r="BA91" s="4"/>
      <c r="BB91" s="8"/>
      <c r="BC91" s="4"/>
      <c r="BD91" s="4"/>
      <c r="BE91" s="4"/>
      <c r="BF91" s="4"/>
      <c r="BG91" s="4"/>
      <c r="BH91" s="4"/>
      <c r="BI91" s="4"/>
      <c r="BJ91" s="4"/>
      <c r="BK91" s="8"/>
      <c r="BL91" s="4"/>
      <c r="BM91" s="4"/>
      <c r="BN91" s="4"/>
      <c r="BO91" s="4"/>
      <c r="BP91" s="4"/>
      <c r="BQ91" s="4"/>
      <c r="BR91" s="4"/>
      <c r="BS91" s="4"/>
      <c r="BT91" s="4"/>
      <c r="BU91" s="8">
        <f>SUM(R91)</f>
        <v>1121</v>
      </c>
      <c r="BV91" s="1" t="s">
        <v>95</v>
      </c>
      <c r="BW91" s="5">
        <v>85</v>
      </c>
      <c r="BX91" s="4">
        <f t="shared" si="8"/>
        <v>1121</v>
      </c>
      <c r="BY91" s="4">
        <f t="shared" si="9"/>
        <v>0</v>
      </c>
      <c r="BZ91" s="4">
        <f t="shared" si="10"/>
        <v>0</v>
      </c>
      <c r="CA91" s="4">
        <f t="shared" si="11"/>
        <v>0</v>
      </c>
      <c r="CB91" s="4">
        <f t="shared" si="12"/>
        <v>0</v>
      </c>
      <c r="CC91" s="4">
        <f t="shared" si="13"/>
        <v>0</v>
      </c>
      <c r="CD91" s="4">
        <f t="shared" si="14"/>
        <v>1121</v>
      </c>
      <c r="CE91" s="4">
        <f t="shared" si="15"/>
        <v>0</v>
      </c>
      <c r="CF91" s="5"/>
      <c r="CH91" s="5">
        <v>71</v>
      </c>
      <c r="CI91" s="3">
        <v>1.19</v>
      </c>
    </row>
    <row r="92" spans="1:87">
      <c r="B92" s="5">
        <v>86</v>
      </c>
      <c r="C92" s="1" t="s">
        <v>785</v>
      </c>
      <c r="D92" s="1" t="s">
        <v>21</v>
      </c>
      <c r="E92" s="5">
        <v>120280</v>
      </c>
      <c r="F92" s="7">
        <v>1119</v>
      </c>
      <c r="I92" s="20"/>
      <c r="K92" s="18">
        <v>399</v>
      </c>
      <c r="L92" s="18">
        <v>0</v>
      </c>
      <c r="R92" s="26"/>
      <c r="AD92" s="25">
        <v>330</v>
      </c>
      <c r="AI92" s="26">
        <v>0</v>
      </c>
      <c r="BL92" s="5">
        <v>23</v>
      </c>
      <c r="BT92" s="5">
        <v>367</v>
      </c>
      <c r="BU92" s="8">
        <f>SUM(K92,AD92,BL92,BT92)</f>
        <v>1119</v>
      </c>
      <c r="BV92" s="1" t="s">
        <v>785</v>
      </c>
      <c r="BW92" s="5">
        <v>86</v>
      </c>
      <c r="BX92" s="4">
        <f t="shared" si="8"/>
        <v>399</v>
      </c>
      <c r="BY92" s="4">
        <f t="shared" si="9"/>
        <v>367</v>
      </c>
      <c r="BZ92" s="4">
        <f t="shared" si="10"/>
        <v>330</v>
      </c>
      <c r="CA92" s="4">
        <f t="shared" si="11"/>
        <v>23</v>
      </c>
      <c r="CB92" s="4">
        <f t="shared" si="12"/>
        <v>0</v>
      </c>
      <c r="CC92" s="4">
        <f t="shared" si="13"/>
        <v>0</v>
      </c>
      <c r="CD92" s="4">
        <f t="shared" si="14"/>
        <v>1119</v>
      </c>
      <c r="CE92" s="4">
        <f t="shared" si="15"/>
        <v>0</v>
      </c>
      <c r="CF92" s="5"/>
      <c r="CH92" s="5">
        <v>72</v>
      </c>
      <c r="CI92" s="3">
        <v>1.17</v>
      </c>
    </row>
    <row r="93" spans="1:87">
      <c r="B93" s="5">
        <v>87</v>
      </c>
      <c r="C93" s="17" t="s">
        <v>861</v>
      </c>
      <c r="D93" s="17" t="s">
        <v>850</v>
      </c>
      <c r="E93" s="18" t="s">
        <v>625</v>
      </c>
      <c r="F93" s="7">
        <v>1098</v>
      </c>
      <c r="I93" s="20"/>
      <c r="K93" s="18">
        <v>461</v>
      </c>
      <c r="R93" s="26"/>
      <c r="AT93" s="20"/>
      <c r="AU93" s="19"/>
      <c r="AV93" s="19"/>
      <c r="AW93" s="19"/>
      <c r="AX93" s="19"/>
      <c r="AY93" s="21"/>
      <c r="AZ93" s="21"/>
      <c r="BA93" s="21"/>
      <c r="BB93" s="15"/>
      <c r="BC93" s="19"/>
      <c r="BD93" s="19"/>
      <c r="BE93" s="19"/>
      <c r="BF93" s="19"/>
      <c r="BG93" s="19"/>
      <c r="BH93" s="19"/>
      <c r="BI93" s="19"/>
      <c r="BJ93" s="19"/>
      <c r="BK93" s="15"/>
      <c r="BL93" s="20"/>
      <c r="BM93" s="4"/>
      <c r="BN93" s="20"/>
      <c r="BO93" s="20"/>
      <c r="BP93" s="20"/>
      <c r="BQ93" s="20"/>
      <c r="BR93" s="20"/>
      <c r="BS93" s="20"/>
      <c r="BT93" s="20">
        <v>637</v>
      </c>
      <c r="BU93" s="8">
        <f>SUM(K93,BT93)</f>
        <v>1098</v>
      </c>
      <c r="BV93" s="17" t="s">
        <v>861</v>
      </c>
      <c r="BW93" s="5">
        <v>87</v>
      </c>
      <c r="BX93" s="4">
        <f t="shared" si="8"/>
        <v>637</v>
      </c>
      <c r="BY93" s="4">
        <f t="shared" si="9"/>
        <v>461</v>
      </c>
      <c r="BZ93" s="4">
        <f t="shared" si="10"/>
        <v>0</v>
      </c>
      <c r="CA93" s="4">
        <f t="shared" si="11"/>
        <v>0</v>
      </c>
      <c r="CB93" s="4">
        <f t="shared" si="12"/>
        <v>0</v>
      </c>
      <c r="CC93" s="4">
        <f t="shared" si="13"/>
        <v>0</v>
      </c>
      <c r="CD93" s="4">
        <f t="shared" si="14"/>
        <v>1098</v>
      </c>
      <c r="CE93" s="4">
        <f t="shared" si="15"/>
        <v>0</v>
      </c>
      <c r="CF93" s="5"/>
      <c r="CH93" s="5">
        <v>73</v>
      </c>
      <c r="CI93" s="5">
        <v>1.1599999999999999</v>
      </c>
    </row>
    <row r="94" spans="1:87">
      <c r="B94" s="5">
        <v>88</v>
      </c>
      <c r="C94" s="1" t="s">
        <v>581</v>
      </c>
      <c r="D94" s="1" t="s">
        <v>582</v>
      </c>
      <c r="E94" s="5">
        <v>116364</v>
      </c>
      <c r="F94" s="8">
        <v>1084</v>
      </c>
      <c r="G94" s="20"/>
      <c r="H94" s="20"/>
      <c r="I94" s="20"/>
      <c r="J94" s="20"/>
      <c r="L94" s="20"/>
      <c r="M94" s="20"/>
      <c r="N94" s="26"/>
      <c r="O94" s="26"/>
      <c r="Q94" s="26"/>
      <c r="R94" s="26"/>
      <c r="S94" s="26"/>
      <c r="T94" s="26"/>
      <c r="U94" s="26"/>
      <c r="V94" s="26"/>
      <c r="W94" s="26"/>
      <c r="X94" s="26"/>
      <c r="Y94" s="26">
        <v>189</v>
      </c>
      <c r="Z94" s="26"/>
      <c r="AA94" s="26"/>
      <c r="AB94" s="26"/>
      <c r="AC94" s="26"/>
      <c r="AD94" s="26"/>
      <c r="AE94" s="26"/>
      <c r="AF94" s="26"/>
      <c r="AG94" s="26"/>
      <c r="AH94" s="26"/>
      <c r="AI94" s="26">
        <v>895</v>
      </c>
      <c r="AJ94" s="26"/>
      <c r="AK94" s="26"/>
      <c r="AL94" s="26"/>
      <c r="AM94" s="26"/>
      <c r="AN94" s="26"/>
      <c r="AO94" s="26"/>
      <c r="AP94" s="26"/>
      <c r="AQ94" s="26"/>
      <c r="AR94" s="26"/>
      <c r="AS94" s="8"/>
      <c r="AT94" s="4"/>
      <c r="AU94" s="4"/>
      <c r="AV94" s="4"/>
      <c r="AW94" s="4"/>
      <c r="AX94" s="4"/>
      <c r="AY94" s="4"/>
      <c r="AZ94" s="4"/>
      <c r="BA94" s="4"/>
      <c r="BB94" s="8"/>
      <c r="BC94" s="4"/>
      <c r="BD94" s="4"/>
      <c r="BE94" s="4"/>
      <c r="BF94" s="4"/>
      <c r="BG94" s="4"/>
      <c r="BH94" s="4"/>
      <c r="BI94" s="4"/>
      <c r="BJ94" s="4"/>
      <c r="BK94" s="8"/>
      <c r="BL94" s="4"/>
      <c r="BM94" s="4"/>
      <c r="BN94" s="4"/>
      <c r="BO94" s="4"/>
      <c r="BP94" s="4"/>
      <c r="BQ94" s="4"/>
      <c r="BR94" s="4"/>
      <c r="BS94" s="4"/>
      <c r="BT94" s="4"/>
      <c r="BU94" s="8">
        <f>SUM(Y94,AI94)</f>
        <v>1084</v>
      </c>
      <c r="BV94" s="1" t="s">
        <v>581</v>
      </c>
      <c r="BW94" s="5">
        <v>88</v>
      </c>
      <c r="BX94" s="4">
        <f t="shared" si="8"/>
        <v>895</v>
      </c>
      <c r="BY94" s="4">
        <f t="shared" si="9"/>
        <v>189</v>
      </c>
      <c r="BZ94" s="4">
        <f t="shared" si="10"/>
        <v>0</v>
      </c>
      <c r="CA94" s="4">
        <f t="shared" si="11"/>
        <v>0</v>
      </c>
      <c r="CB94" s="4">
        <f t="shared" si="12"/>
        <v>0</v>
      </c>
      <c r="CC94" s="4">
        <f t="shared" si="13"/>
        <v>0</v>
      </c>
      <c r="CD94" s="4">
        <f t="shared" si="14"/>
        <v>1084</v>
      </c>
      <c r="CE94" s="4">
        <f t="shared" si="15"/>
        <v>0</v>
      </c>
      <c r="CF94" s="5"/>
      <c r="CH94" s="5">
        <v>74</v>
      </c>
      <c r="CI94" s="3">
        <v>1.1399999999999999</v>
      </c>
    </row>
    <row r="95" spans="1:87">
      <c r="B95" s="5">
        <v>89</v>
      </c>
      <c r="C95" s="17" t="s">
        <v>860</v>
      </c>
      <c r="D95" s="17" t="s">
        <v>849</v>
      </c>
      <c r="E95" s="18" t="s">
        <v>625</v>
      </c>
      <c r="F95" s="7">
        <v>1080</v>
      </c>
      <c r="I95" s="20"/>
      <c r="O95" s="26"/>
      <c r="R95" s="26"/>
      <c r="AT95" s="20"/>
      <c r="AU95" s="19"/>
      <c r="AV95" s="19"/>
      <c r="AW95" s="19"/>
      <c r="AX95" s="19"/>
      <c r="AY95" s="21"/>
      <c r="AZ95" s="21"/>
      <c r="BA95" s="21"/>
      <c r="BB95" s="15"/>
      <c r="BC95" s="19"/>
      <c r="BD95" s="19"/>
      <c r="BE95" s="19"/>
      <c r="BF95" s="19"/>
      <c r="BG95" s="19"/>
      <c r="BH95" s="19"/>
      <c r="BI95" s="19"/>
      <c r="BJ95" s="19"/>
      <c r="BK95" s="15"/>
      <c r="BL95" s="20"/>
      <c r="BM95" s="4"/>
      <c r="BN95" s="20"/>
      <c r="BO95" s="20"/>
      <c r="BP95" s="20"/>
      <c r="BQ95" s="20"/>
      <c r="BR95" s="20"/>
      <c r="BS95" s="20"/>
      <c r="BT95" s="20">
        <v>1080</v>
      </c>
      <c r="BU95" s="8">
        <f>SUM(BT95)</f>
        <v>1080</v>
      </c>
      <c r="BV95" s="17" t="s">
        <v>860</v>
      </c>
      <c r="BW95" s="5">
        <v>89</v>
      </c>
      <c r="BX95" s="4">
        <f t="shared" si="8"/>
        <v>1080</v>
      </c>
      <c r="BY95" s="4">
        <f t="shared" si="9"/>
        <v>0</v>
      </c>
      <c r="BZ95" s="4">
        <f t="shared" si="10"/>
        <v>0</v>
      </c>
      <c r="CA95" s="4">
        <f t="shared" si="11"/>
        <v>0</v>
      </c>
      <c r="CB95" s="4">
        <f t="shared" si="12"/>
        <v>0</v>
      </c>
      <c r="CC95" s="4">
        <f t="shared" si="13"/>
        <v>0</v>
      </c>
      <c r="CD95" s="4">
        <f t="shared" si="14"/>
        <v>1080</v>
      </c>
      <c r="CE95" s="4">
        <f t="shared" si="15"/>
        <v>0</v>
      </c>
      <c r="CF95" s="5"/>
      <c r="CH95" s="5">
        <v>75</v>
      </c>
      <c r="CI95" s="3">
        <v>1.1200000000000001</v>
      </c>
    </row>
    <row r="96" spans="1:87">
      <c r="B96" s="5">
        <v>90</v>
      </c>
      <c r="C96" s="1" t="s">
        <v>305</v>
      </c>
      <c r="D96" s="1" t="s">
        <v>92</v>
      </c>
      <c r="E96" s="5">
        <v>110375</v>
      </c>
      <c r="F96" s="8">
        <v>1052</v>
      </c>
      <c r="G96" s="20"/>
      <c r="H96" s="20"/>
      <c r="I96" s="20"/>
      <c r="J96" s="20"/>
      <c r="K96" s="18">
        <v>427</v>
      </c>
      <c r="L96" s="20"/>
      <c r="M96" s="20"/>
      <c r="N96" s="26"/>
      <c r="O96" s="26"/>
      <c r="P96" s="25">
        <v>77</v>
      </c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>
        <v>0</v>
      </c>
      <c r="AG96" s="26">
        <v>59</v>
      </c>
      <c r="AH96" s="26"/>
      <c r="AI96" s="26">
        <v>489</v>
      </c>
      <c r="AJ96" s="26"/>
      <c r="AK96" s="26"/>
      <c r="AL96" s="26"/>
      <c r="AM96" s="26"/>
      <c r="AN96" s="26"/>
      <c r="AO96" s="26"/>
      <c r="AP96" s="26"/>
      <c r="AQ96" s="26"/>
      <c r="AR96" s="26"/>
      <c r="AS96" s="8"/>
      <c r="AT96" s="4"/>
      <c r="AU96" s="4"/>
      <c r="AV96" s="4"/>
      <c r="AW96" s="4"/>
      <c r="AX96" s="4"/>
      <c r="AY96" s="4"/>
      <c r="AZ96" s="4"/>
      <c r="BA96" s="4"/>
      <c r="BB96" s="8"/>
      <c r="BC96" s="4"/>
      <c r="BD96" s="4"/>
      <c r="BE96" s="4"/>
      <c r="BF96" s="4"/>
      <c r="BG96" s="4"/>
      <c r="BH96" s="4"/>
      <c r="BI96" s="4"/>
      <c r="BJ96" s="4"/>
      <c r="BK96" s="8"/>
      <c r="BL96" s="4"/>
      <c r="BM96" s="4"/>
      <c r="BN96" s="4"/>
      <c r="BO96" s="4"/>
      <c r="BP96" s="4"/>
      <c r="BQ96" s="4"/>
      <c r="BR96" s="4"/>
      <c r="BS96" s="4"/>
      <c r="BT96" s="4"/>
      <c r="BU96" s="8">
        <f>SUM(K96,P96,AG96,AI96)</f>
        <v>1052</v>
      </c>
      <c r="BV96" s="1" t="s">
        <v>305</v>
      </c>
      <c r="BW96" s="5">
        <v>90</v>
      </c>
      <c r="BX96" s="4">
        <f t="shared" si="8"/>
        <v>489</v>
      </c>
      <c r="BY96" s="4">
        <f t="shared" si="9"/>
        <v>427</v>
      </c>
      <c r="BZ96" s="4">
        <f t="shared" si="10"/>
        <v>77</v>
      </c>
      <c r="CA96" s="4">
        <f t="shared" si="11"/>
        <v>59</v>
      </c>
      <c r="CB96" s="4">
        <f t="shared" si="12"/>
        <v>0</v>
      </c>
      <c r="CC96" s="4">
        <f t="shared" si="13"/>
        <v>0</v>
      </c>
      <c r="CD96" s="4">
        <f t="shared" si="14"/>
        <v>1052</v>
      </c>
      <c r="CE96" s="4">
        <f t="shared" si="15"/>
        <v>0</v>
      </c>
      <c r="CF96" s="5"/>
      <c r="CH96" s="5">
        <v>76</v>
      </c>
      <c r="CI96" s="3">
        <v>1.1100000000000001</v>
      </c>
    </row>
    <row r="97" spans="1:87">
      <c r="A97" s="5">
        <v>1</v>
      </c>
      <c r="B97" s="5">
        <v>91</v>
      </c>
      <c r="C97" s="1" t="s">
        <v>510</v>
      </c>
      <c r="D97" s="1" t="s">
        <v>651</v>
      </c>
      <c r="E97" s="5">
        <v>104095</v>
      </c>
      <c r="F97" s="8">
        <v>1020</v>
      </c>
      <c r="G97" s="20"/>
      <c r="H97" s="20"/>
      <c r="I97" s="20">
        <v>360</v>
      </c>
      <c r="J97" s="20"/>
      <c r="K97" s="18">
        <v>405</v>
      </c>
      <c r="L97" s="18">
        <v>97</v>
      </c>
      <c r="M97" s="20"/>
      <c r="N97" s="26"/>
      <c r="O97" s="26"/>
      <c r="Q97" s="26"/>
      <c r="R97" s="26">
        <v>0</v>
      </c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8"/>
      <c r="AT97" s="4"/>
      <c r="AU97" s="4"/>
      <c r="AV97" s="4"/>
      <c r="AW97" s="4"/>
      <c r="AX97" s="4"/>
      <c r="AY97" s="4"/>
      <c r="AZ97" s="4"/>
      <c r="BA97" s="4"/>
      <c r="BB97" s="8"/>
      <c r="BC97" s="4"/>
      <c r="BD97" s="4"/>
      <c r="BE97" s="4"/>
      <c r="BF97" s="4"/>
      <c r="BG97" s="4"/>
      <c r="BH97" s="4"/>
      <c r="BI97" s="4"/>
      <c r="BJ97" s="4"/>
      <c r="BK97" s="8"/>
      <c r="BL97" s="4"/>
      <c r="BM97" s="4"/>
      <c r="BN97" s="4"/>
      <c r="BO97" s="4"/>
      <c r="BP97" s="4"/>
      <c r="BQ97" s="4"/>
      <c r="BR97" s="4"/>
      <c r="BS97" s="4">
        <v>158</v>
      </c>
      <c r="BT97" s="4"/>
      <c r="BU97" s="8">
        <f>SUM(I97,K97,L97,BS97)</f>
        <v>1020</v>
      </c>
      <c r="BV97" s="1" t="s">
        <v>510</v>
      </c>
      <c r="BW97" s="5">
        <v>91</v>
      </c>
      <c r="BX97" s="4">
        <f t="shared" si="8"/>
        <v>405</v>
      </c>
      <c r="BY97" s="4">
        <f t="shared" si="9"/>
        <v>360</v>
      </c>
      <c r="BZ97" s="4">
        <f t="shared" si="10"/>
        <v>158</v>
      </c>
      <c r="CA97" s="4">
        <f t="shared" si="11"/>
        <v>97</v>
      </c>
      <c r="CB97" s="4">
        <f t="shared" si="12"/>
        <v>0</v>
      </c>
      <c r="CC97" s="4">
        <f t="shared" si="13"/>
        <v>0</v>
      </c>
      <c r="CD97" s="4">
        <f t="shared" si="14"/>
        <v>1020</v>
      </c>
      <c r="CE97" s="4">
        <f t="shared" si="15"/>
        <v>0</v>
      </c>
      <c r="CF97" s="5"/>
      <c r="CH97" s="5">
        <v>77</v>
      </c>
      <c r="CI97" s="3">
        <v>1.1000000000000001</v>
      </c>
    </row>
    <row r="98" spans="1:87">
      <c r="B98" s="5">
        <v>92</v>
      </c>
      <c r="C98" s="1" t="s">
        <v>386</v>
      </c>
      <c r="D98" s="1" t="s">
        <v>577</v>
      </c>
      <c r="E98" s="5">
        <v>119400</v>
      </c>
      <c r="F98" s="8">
        <v>1005</v>
      </c>
      <c r="G98" s="20"/>
      <c r="H98" s="20"/>
      <c r="I98" s="20"/>
      <c r="J98" s="20"/>
      <c r="K98" s="18">
        <v>425</v>
      </c>
      <c r="L98" s="20"/>
      <c r="M98" s="20"/>
      <c r="N98" s="26"/>
      <c r="O98" s="26"/>
      <c r="P98" s="25">
        <v>73</v>
      </c>
      <c r="Q98" s="26"/>
      <c r="R98" s="26">
        <v>442</v>
      </c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5">
        <v>35</v>
      </c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8"/>
      <c r="AT98" s="4"/>
      <c r="AU98" s="4"/>
      <c r="AV98" s="4"/>
      <c r="AW98" s="4"/>
      <c r="AX98" s="4"/>
      <c r="AY98" s="4"/>
      <c r="AZ98" s="4"/>
      <c r="BA98" s="4"/>
      <c r="BB98" s="8"/>
      <c r="BC98" s="4"/>
      <c r="BD98" s="4"/>
      <c r="BE98" s="4"/>
      <c r="BF98" s="4"/>
      <c r="BG98" s="4"/>
      <c r="BH98" s="4"/>
      <c r="BI98" s="4"/>
      <c r="BJ98" s="4"/>
      <c r="BK98" s="8"/>
      <c r="BL98" s="4"/>
      <c r="BM98" s="4"/>
      <c r="BN98" s="4"/>
      <c r="BO98" s="4"/>
      <c r="BP98" s="4"/>
      <c r="BQ98" s="4">
        <v>30</v>
      </c>
      <c r="BR98" s="4"/>
      <c r="BS98" s="4"/>
      <c r="BT98" s="4"/>
      <c r="BU98" s="8">
        <f>SUM(K98,P98,R98,AF98,BQ98)</f>
        <v>1005</v>
      </c>
      <c r="BV98" s="1" t="s">
        <v>386</v>
      </c>
      <c r="BW98" s="5">
        <v>92</v>
      </c>
      <c r="BX98" s="4">
        <f t="shared" si="8"/>
        <v>442</v>
      </c>
      <c r="BY98" s="4">
        <f t="shared" si="9"/>
        <v>425</v>
      </c>
      <c r="BZ98" s="4">
        <f t="shared" si="10"/>
        <v>73</v>
      </c>
      <c r="CA98" s="4">
        <f t="shared" si="11"/>
        <v>35</v>
      </c>
      <c r="CB98" s="4">
        <f t="shared" si="12"/>
        <v>30</v>
      </c>
      <c r="CC98" s="4">
        <f t="shared" si="13"/>
        <v>0</v>
      </c>
      <c r="CD98" s="4">
        <f t="shared" si="14"/>
        <v>1005</v>
      </c>
      <c r="CE98" s="4">
        <f t="shared" si="15"/>
        <v>0</v>
      </c>
      <c r="CF98" s="5"/>
      <c r="CH98" s="5">
        <v>78</v>
      </c>
      <c r="CI98" s="3">
        <v>1.08</v>
      </c>
    </row>
    <row r="99" spans="1:87">
      <c r="B99" s="5">
        <v>93</v>
      </c>
      <c r="C99" s="1" t="s">
        <v>620</v>
      </c>
      <c r="D99" s="1" t="s">
        <v>767</v>
      </c>
      <c r="E99" s="5">
        <v>93775</v>
      </c>
      <c r="F99" s="8">
        <v>969</v>
      </c>
      <c r="G99" s="20"/>
      <c r="H99" s="20"/>
      <c r="I99" s="20">
        <v>634</v>
      </c>
      <c r="J99" s="20"/>
      <c r="L99" s="20"/>
      <c r="M99" s="20">
        <v>64</v>
      </c>
      <c r="N99" s="26"/>
      <c r="O99" s="26">
        <v>29</v>
      </c>
      <c r="Q99" s="26"/>
      <c r="R99" s="26"/>
      <c r="S99" s="26"/>
      <c r="T99" s="26"/>
      <c r="U99" s="26"/>
      <c r="V99" s="25">
        <v>37</v>
      </c>
      <c r="W99" s="26"/>
      <c r="X99" s="26"/>
      <c r="Y99" s="26">
        <v>103</v>
      </c>
      <c r="Z99" s="26"/>
      <c r="AA99" s="26"/>
      <c r="AB99" s="26">
        <v>45</v>
      </c>
      <c r="AC99" s="26"/>
      <c r="AD99" s="26"/>
      <c r="AE99" s="26"/>
      <c r="AF99" s="26"/>
      <c r="AG99" s="26">
        <v>86</v>
      </c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8"/>
      <c r="AT99" s="4"/>
      <c r="AU99" s="2"/>
      <c r="AV99" s="4"/>
      <c r="AW99" s="4"/>
      <c r="AX99" s="4"/>
      <c r="AY99" s="4"/>
      <c r="AZ99" s="4"/>
      <c r="BA99" s="4"/>
      <c r="BB99" s="8"/>
      <c r="BC99" s="4"/>
      <c r="BD99" s="4"/>
      <c r="BE99" s="4"/>
      <c r="BF99" s="4"/>
      <c r="BG99" s="4"/>
      <c r="BH99" s="4"/>
      <c r="BI99" s="4"/>
      <c r="BJ99" s="4"/>
      <c r="BK99" s="8"/>
      <c r="BL99" s="4"/>
      <c r="BM99" s="4"/>
      <c r="BN99" s="4"/>
      <c r="BO99" s="4"/>
      <c r="BP99" s="4"/>
      <c r="BQ99" s="4"/>
      <c r="BR99" s="4"/>
      <c r="BS99" s="4"/>
      <c r="BT99" s="4"/>
      <c r="BU99" s="8">
        <f>SUM(I99,M99,V99,Y99,AB99,AG99)</f>
        <v>969</v>
      </c>
      <c r="BV99" s="1" t="s">
        <v>620</v>
      </c>
      <c r="BW99" s="5">
        <v>93</v>
      </c>
      <c r="BX99" s="4">
        <f t="shared" si="8"/>
        <v>634</v>
      </c>
      <c r="BY99" s="4">
        <f t="shared" si="9"/>
        <v>103</v>
      </c>
      <c r="BZ99" s="4">
        <f t="shared" si="10"/>
        <v>86</v>
      </c>
      <c r="CA99" s="4">
        <f t="shared" si="11"/>
        <v>64</v>
      </c>
      <c r="CB99" s="4">
        <f t="shared" si="12"/>
        <v>45</v>
      </c>
      <c r="CC99" s="4">
        <f t="shared" si="13"/>
        <v>37</v>
      </c>
      <c r="CD99" s="4">
        <f t="shared" si="14"/>
        <v>969</v>
      </c>
      <c r="CE99" s="4">
        <f t="shared" si="15"/>
        <v>0</v>
      </c>
      <c r="CF99" s="5"/>
      <c r="CH99" s="5">
        <v>79</v>
      </c>
      <c r="CI99" s="3">
        <v>1.07</v>
      </c>
    </row>
    <row r="100" spans="1:87">
      <c r="A100" s="5">
        <v>1</v>
      </c>
      <c r="B100" s="5">
        <v>94</v>
      </c>
      <c r="C100" s="1" t="s">
        <v>794</v>
      </c>
      <c r="D100" s="1" t="s">
        <v>793</v>
      </c>
      <c r="E100" s="5" t="s">
        <v>625</v>
      </c>
      <c r="F100" s="7">
        <v>959</v>
      </c>
      <c r="I100" s="20"/>
      <c r="K100" s="18">
        <v>446</v>
      </c>
      <c r="R100" s="26"/>
      <c r="W100" s="26"/>
      <c r="Y100" s="26"/>
      <c r="AC100" s="25">
        <v>44</v>
      </c>
      <c r="AI100" s="26">
        <v>469</v>
      </c>
      <c r="AT100" s="2"/>
      <c r="AU100" s="2"/>
      <c r="AV100" s="2"/>
      <c r="AW100" s="2"/>
      <c r="AX100" s="2"/>
      <c r="AY100" s="4">
        <v>0</v>
      </c>
      <c r="AZ100" s="4"/>
      <c r="BA100" s="4"/>
      <c r="BB100" s="15"/>
      <c r="BC100" s="2"/>
      <c r="BD100" s="2"/>
      <c r="BE100" s="2"/>
      <c r="BF100" s="2"/>
      <c r="BG100" s="2"/>
      <c r="BH100" s="2"/>
      <c r="BI100" s="2"/>
      <c r="BJ100" s="2"/>
      <c r="BK100" s="15"/>
      <c r="BL100" s="4"/>
      <c r="BM100" s="4"/>
      <c r="BN100" s="4"/>
      <c r="BO100" s="4"/>
      <c r="BP100" s="4"/>
      <c r="BQ100" s="4"/>
      <c r="BR100" s="4"/>
      <c r="BS100" s="4"/>
      <c r="BT100" s="4"/>
      <c r="BU100" s="8">
        <f>SUM(K100,AC100,AI100)</f>
        <v>959</v>
      </c>
      <c r="BV100" s="1" t="s">
        <v>794</v>
      </c>
      <c r="BW100" s="5">
        <v>94</v>
      </c>
      <c r="BX100" s="4">
        <f t="shared" si="8"/>
        <v>469</v>
      </c>
      <c r="BY100" s="4">
        <f t="shared" si="9"/>
        <v>446</v>
      </c>
      <c r="BZ100" s="4">
        <f t="shared" si="10"/>
        <v>44</v>
      </c>
      <c r="CA100" s="4">
        <f t="shared" si="11"/>
        <v>0</v>
      </c>
      <c r="CB100" s="4">
        <f t="shared" si="12"/>
        <v>0</v>
      </c>
      <c r="CC100" s="4">
        <f t="shared" si="13"/>
        <v>0</v>
      </c>
      <c r="CD100" s="4">
        <f t="shared" si="14"/>
        <v>959</v>
      </c>
      <c r="CE100" s="4">
        <f t="shared" si="15"/>
        <v>0</v>
      </c>
      <c r="CF100" s="5"/>
      <c r="CH100" s="5">
        <v>80</v>
      </c>
      <c r="CI100" s="5">
        <v>1.05</v>
      </c>
    </row>
    <row r="101" spans="1:87">
      <c r="B101" s="5">
        <v>95</v>
      </c>
      <c r="C101" s="1" t="s">
        <v>508</v>
      </c>
      <c r="D101" s="1" t="s">
        <v>783</v>
      </c>
      <c r="E101" s="5">
        <v>59148</v>
      </c>
      <c r="F101" s="8">
        <v>947</v>
      </c>
      <c r="G101" s="20"/>
      <c r="H101" s="20"/>
      <c r="I101" s="20"/>
      <c r="J101" s="20">
        <v>51</v>
      </c>
      <c r="L101" s="20"/>
      <c r="M101" s="20"/>
      <c r="N101" s="26"/>
      <c r="O101" s="26"/>
      <c r="Q101" s="26"/>
      <c r="R101" s="26"/>
      <c r="S101" s="26"/>
      <c r="T101" s="26"/>
      <c r="U101" s="26"/>
      <c r="V101" s="26"/>
      <c r="W101" s="26"/>
      <c r="X101" s="26">
        <v>95</v>
      </c>
      <c r="Y101" s="26"/>
      <c r="Z101" s="26"/>
      <c r="AA101" s="26"/>
      <c r="AB101" s="26"/>
      <c r="AC101" s="26"/>
      <c r="AD101" s="26">
        <v>249</v>
      </c>
      <c r="AE101" s="26"/>
      <c r="AG101" s="26"/>
      <c r="AH101" s="26"/>
      <c r="AI101" s="26">
        <v>458</v>
      </c>
      <c r="AJ101" s="26"/>
      <c r="AK101" s="26">
        <f>ROUNDDOWN(IF(ISNUMBER(AL101),VLOOKUP(AL101,Domestic1,2)*AK$3),0)</f>
        <v>94</v>
      </c>
      <c r="AL101" s="26">
        <v>2</v>
      </c>
      <c r="AM101" s="26"/>
      <c r="AN101" s="26"/>
      <c r="AO101" s="26"/>
      <c r="AP101" s="26"/>
      <c r="AQ101" s="26"/>
      <c r="AR101" s="26"/>
      <c r="AS101" s="8"/>
      <c r="AT101" s="3"/>
      <c r="AU101" s="4"/>
      <c r="AV101" s="4"/>
      <c r="AW101" s="4"/>
      <c r="AX101" s="4"/>
      <c r="AY101" s="4"/>
      <c r="AZ101" s="4"/>
      <c r="BA101" s="4"/>
      <c r="BB101" s="8"/>
      <c r="BC101" s="4"/>
      <c r="BD101" s="4"/>
      <c r="BE101" s="4"/>
      <c r="BF101" s="4"/>
      <c r="BG101" s="4"/>
      <c r="BH101" s="4"/>
      <c r="BI101" s="4"/>
      <c r="BJ101" s="4"/>
      <c r="BK101" s="8"/>
      <c r="BL101" s="4"/>
      <c r="BM101" s="4"/>
      <c r="BN101" s="4"/>
      <c r="BO101" s="4"/>
      <c r="BP101" s="4"/>
      <c r="BQ101" s="4"/>
      <c r="BR101" s="4"/>
      <c r="BS101" s="4"/>
      <c r="BT101" s="4"/>
      <c r="BU101" s="8">
        <f>SUM(J101,X101,AD101,AI101,AK101)</f>
        <v>947</v>
      </c>
      <c r="BV101" s="1" t="s">
        <v>508</v>
      </c>
      <c r="BW101" s="5">
        <v>95</v>
      </c>
      <c r="BX101" s="4">
        <f t="shared" si="8"/>
        <v>458</v>
      </c>
      <c r="BY101" s="4">
        <f t="shared" si="9"/>
        <v>249</v>
      </c>
      <c r="BZ101" s="4">
        <f t="shared" si="10"/>
        <v>95</v>
      </c>
      <c r="CA101" s="4">
        <f t="shared" si="11"/>
        <v>94</v>
      </c>
      <c r="CB101" s="4">
        <f t="shared" si="12"/>
        <v>51</v>
      </c>
      <c r="CC101" s="4">
        <f t="shared" si="13"/>
        <v>2</v>
      </c>
      <c r="CD101" s="4">
        <f t="shared" si="14"/>
        <v>949</v>
      </c>
      <c r="CE101" s="4">
        <f t="shared" si="15"/>
        <v>-2</v>
      </c>
      <c r="CF101" s="5"/>
      <c r="CH101" s="5">
        <v>81</v>
      </c>
      <c r="CI101" s="5">
        <v>1.04</v>
      </c>
    </row>
    <row r="102" spans="1:87">
      <c r="B102" s="5">
        <v>96</v>
      </c>
      <c r="C102" s="1" t="s">
        <v>639</v>
      </c>
      <c r="D102" s="1" t="s">
        <v>377</v>
      </c>
      <c r="E102" s="5">
        <v>123360</v>
      </c>
      <c r="F102" s="8">
        <v>943</v>
      </c>
      <c r="G102" s="20"/>
      <c r="H102" s="20"/>
      <c r="I102" s="20"/>
      <c r="J102" s="20"/>
      <c r="L102" s="20"/>
      <c r="M102" s="20"/>
      <c r="N102" s="26"/>
      <c r="O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>
        <v>477</v>
      </c>
      <c r="AJ102" s="26">
        <v>0</v>
      </c>
      <c r="AK102" s="26">
        <f>ROUNDDOWN(IF(ISNUMBER(AL102),VLOOKUP(AL102,Domestic1,2)*AK$3),0)</f>
        <v>81</v>
      </c>
      <c r="AL102" s="26">
        <v>3</v>
      </c>
      <c r="AM102" s="26"/>
      <c r="AN102" s="26"/>
      <c r="AO102" s="26"/>
      <c r="AP102" s="26"/>
      <c r="AQ102" s="26"/>
      <c r="AR102" s="26"/>
      <c r="AS102" s="8"/>
      <c r="AT102" s="4"/>
      <c r="AU102" s="2"/>
      <c r="AV102" s="2"/>
      <c r="AW102" s="2"/>
      <c r="AX102" s="2"/>
      <c r="AY102" s="3"/>
      <c r="AZ102" s="3"/>
      <c r="BA102" s="3"/>
      <c r="BB102" s="15"/>
      <c r="BC102" s="2"/>
      <c r="BD102" s="2"/>
      <c r="BE102" s="2"/>
      <c r="BF102" s="2"/>
      <c r="BG102" s="2"/>
      <c r="BH102" s="2"/>
      <c r="BI102" s="2"/>
      <c r="BJ102" s="2"/>
      <c r="BK102" s="15"/>
      <c r="BL102" s="2"/>
      <c r="BM102" s="2"/>
      <c r="BN102" s="2"/>
      <c r="BO102" s="2"/>
      <c r="BP102" s="2"/>
      <c r="BQ102" s="2"/>
      <c r="BR102" s="4">
        <v>385</v>
      </c>
      <c r="BS102" s="4"/>
      <c r="BT102" s="4"/>
      <c r="BU102" s="8">
        <f>SUM(AI102,AK102,BR102)</f>
        <v>943</v>
      </c>
      <c r="BV102" s="1" t="s">
        <v>639</v>
      </c>
      <c r="BW102" s="5">
        <v>96</v>
      </c>
      <c r="BX102" s="4">
        <f t="shared" si="8"/>
        <v>477</v>
      </c>
      <c r="BY102" s="4">
        <f t="shared" si="9"/>
        <v>385</v>
      </c>
      <c r="BZ102" s="4">
        <f t="shared" si="10"/>
        <v>81</v>
      </c>
      <c r="CA102" s="4">
        <f t="shared" si="11"/>
        <v>3</v>
      </c>
      <c r="CB102" s="4">
        <f t="shared" si="12"/>
        <v>0</v>
      </c>
      <c r="CC102" s="4">
        <f t="shared" si="13"/>
        <v>0</v>
      </c>
      <c r="CD102" s="4">
        <f t="shared" si="14"/>
        <v>946</v>
      </c>
      <c r="CE102" s="4">
        <f t="shared" si="15"/>
        <v>-3</v>
      </c>
      <c r="CH102" s="5">
        <v>82</v>
      </c>
      <c r="CI102" s="3">
        <v>1.02</v>
      </c>
    </row>
    <row r="103" spans="1:87">
      <c r="B103" s="5">
        <v>97</v>
      </c>
      <c r="C103" s="1" t="s">
        <v>962</v>
      </c>
      <c r="D103" s="1" t="s">
        <v>218</v>
      </c>
      <c r="E103" s="5">
        <v>134620</v>
      </c>
      <c r="F103" s="7">
        <v>918</v>
      </c>
      <c r="R103" s="26">
        <v>148</v>
      </c>
      <c r="S103" s="26">
        <v>594</v>
      </c>
      <c r="U103" s="25">
        <v>73</v>
      </c>
      <c r="AA103" s="25">
        <v>103</v>
      </c>
      <c r="AT103" s="2"/>
      <c r="AU103" s="2"/>
      <c r="AV103" s="2"/>
      <c r="AW103" s="2"/>
      <c r="AX103" s="2"/>
      <c r="AY103" s="3"/>
      <c r="AZ103" s="3"/>
      <c r="BA103" s="3"/>
      <c r="BB103" s="15"/>
      <c r="BC103" s="2"/>
      <c r="BD103" s="2"/>
      <c r="BE103" s="2"/>
      <c r="BF103" s="2"/>
      <c r="BG103" s="2"/>
      <c r="BH103" s="2"/>
      <c r="BI103" s="2"/>
      <c r="BJ103" s="2"/>
      <c r="BK103" s="15"/>
      <c r="BL103" s="4"/>
      <c r="BM103" s="4"/>
      <c r="BN103" s="4"/>
      <c r="BO103" s="4"/>
      <c r="BP103" s="4"/>
      <c r="BQ103" s="4"/>
      <c r="BR103" s="4"/>
      <c r="BS103" s="4"/>
      <c r="BT103" s="4"/>
      <c r="BU103" s="8">
        <f>SUM(R103,S103,U103,AA103)</f>
        <v>918</v>
      </c>
      <c r="BV103" s="1" t="s">
        <v>962</v>
      </c>
      <c r="BW103" s="5">
        <v>97</v>
      </c>
      <c r="BX103" s="4">
        <f t="shared" si="8"/>
        <v>594</v>
      </c>
      <c r="BY103" s="4">
        <f t="shared" si="9"/>
        <v>148</v>
      </c>
      <c r="BZ103" s="4">
        <f t="shared" si="10"/>
        <v>103</v>
      </c>
      <c r="CA103" s="4">
        <f t="shared" si="11"/>
        <v>73</v>
      </c>
      <c r="CB103" s="4">
        <f t="shared" si="12"/>
        <v>0</v>
      </c>
      <c r="CC103" s="4">
        <f t="shared" si="13"/>
        <v>0</v>
      </c>
      <c r="CD103" s="4">
        <f t="shared" si="14"/>
        <v>918</v>
      </c>
      <c r="CE103" s="4">
        <f t="shared" si="15"/>
        <v>0</v>
      </c>
      <c r="CF103" s="5"/>
      <c r="CH103" s="5">
        <v>87</v>
      </c>
      <c r="CI103" s="3">
        <v>0.96</v>
      </c>
    </row>
    <row r="104" spans="1:87">
      <c r="B104" s="5">
        <v>98</v>
      </c>
      <c r="C104" s="1" t="s">
        <v>603</v>
      </c>
      <c r="D104" s="1" t="s">
        <v>79</v>
      </c>
      <c r="E104" s="5">
        <v>119726</v>
      </c>
      <c r="F104" s="8">
        <v>906</v>
      </c>
      <c r="G104" s="20"/>
      <c r="H104" s="20"/>
      <c r="I104" s="20"/>
      <c r="J104" s="20"/>
      <c r="K104" s="18">
        <v>387</v>
      </c>
      <c r="L104" s="20"/>
      <c r="M104" s="20"/>
      <c r="N104" s="26"/>
      <c r="O104" s="26"/>
      <c r="Q104" s="26"/>
      <c r="R104" s="26">
        <v>0</v>
      </c>
      <c r="S104" s="26"/>
      <c r="T104" s="26"/>
      <c r="U104" s="26"/>
      <c r="V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>
        <v>455</v>
      </c>
      <c r="AJ104" s="26"/>
      <c r="AK104" s="26">
        <f>ROUNDDOWN(IF(ISNUMBER(AL104),VLOOKUP(AL104,Domestic1,2)*AK$3),0)</f>
        <v>64</v>
      </c>
      <c r="AL104" s="26">
        <v>7</v>
      </c>
      <c r="AM104" s="26"/>
      <c r="AN104" s="26"/>
      <c r="AO104" s="26"/>
      <c r="AP104" s="26"/>
      <c r="AQ104" s="26"/>
      <c r="AR104" s="26"/>
      <c r="AS104" s="8"/>
      <c r="AT104" s="4"/>
      <c r="AU104" s="5"/>
      <c r="AV104" s="5"/>
      <c r="AW104" s="5"/>
      <c r="AX104" s="5"/>
      <c r="BB104" s="7"/>
      <c r="BC104" s="5"/>
      <c r="BD104" s="5"/>
      <c r="BE104" s="5"/>
      <c r="BF104" s="5"/>
      <c r="BG104" s="5"/>
      <c r="BH104" s="5"/>
      <c r="BI104" s="5"/>
      <c r="BJ104" s="5"/>
      <c r="BK104" s="7"/>
      <c r="BL104" s="5"/>
      <c r="BM104" s="5"/>
      <c r="BN104" s="5"/>
      <c r="BO104" s="5"/>
      <c r="BP104" s="5"/>
      <c r="BQ104" s="5"/>
      <c r="BR104" s="5"/>
      <c r="BS104" s="5"/>
      <c r="BT104" s="5"/>
      <c r="BU104" s="8">
        <f>SUM(K104,AI104,AK104)</f>
        <v>906</v>
      </c>
      <c r="BV104" s="1" t="s">
        <v>603</v>
      </c>
      <c r="BW104" s="5">
        <v>98</v>
      </c>
      <c r="BX104" s="4">
        <f t="shared" si="8"/>
        <v>455</v>
      </c>
      <c r="BY104" s="4">
        <f t="shared" si="9"/>
        <v>387</v>
      </c>
      <c r="BZ104" s="4">
        <f t="shared" si="10"/>
        <v>64</v>
      </c>
      <c r="CA104" s="4">
        <f t="shared" si="11"/>
        <v>7</v>
      </c>
      <c r="CB104" s="4">
        <f t="shared" si="12"/>
        <v>0</v>
      </c>
      <c r="CC104" s="4">
        <f t="shared" si="13"/>
        <v>0</v>
      </c>
      <c r="CD104" s="4">
        <f t="shared" si="14"/>
        <v>913</v>
      </c>
      <c r="CE104" s="4">
        <f t="shared" si="15"/>
        <v>-7</v>
      </c>
      <c r="CF104" s="5"/>
      <c r="CH104" s="5">
        <v>88</v>
      </c>
      <c r="CI104" s="3">
        <v>0.94</v>
      </c>
    </row>
    <row r="105" spans="1:87">
      <c r="B105" s="5">
        <v>99</v>
      </c>
      <c r="C105" s="1" t="s">
        <v>589</v>
      </c>
      <c r="D105" s="1" t="s">
        <v>322</v>
      </c>
      <c r="E105" s="5">
        <v>121288</v>
      </c>
      <c r="F105" s="8">
        <v>890</v>
      </c>
      <c r="G105" s="20"/>
      <c r="H105" s="20">
        <v>0</v>
      </c>
      <c r="I105" s="20"/>
      <c r="J105" s="20"/>
      <c r="L105" s="20"/>
      <c r="M105" s="20"/>
      <c r="N105" s="26"/>
      <c r="O105" s="26"/>
      <c r="Q105" s="26"/>
      <c r="R105" s="26"/>
      <c r="S105" s="26"/>
      <c r="T105" s="26"/>
      <c r="U105" s="26"/>
      <c r="V105" s="26"/>
      <c r="W105" s="26"/>
      <c r="X105" s="26"/>
      <c r="Y105" s="26">
        <v>70</v>
      </c>
      <c r="Z105" s="26"/>
      <c r="AA105" s="26"/>
      <c r="AB105" s="26"/>
      <c r="AC105" s="26"/>
      <c r="AD105" s="26"/>
      <c r="AE105" s="26"/>
      <c r="AF105" s="26"/>
      <c r="AG105" s="26"/>
      <c r="AH105" s="26"/>
      <c r="AI105" s="25">
        <v>820</v>
      </c>
      <c r="AJ105" s="26"/>
      <c r="AK105" s="26"/>
      <c r="AL105" s="26"/>
      <c r="AM105" s="26"/>
      <c r="AN105" s="26"/>
      <c r="AO105" s="26"/>
      <c r="AP105" s="26"/>
      <c r="AQ105" s="26"/>
      <c r="AR105" s="26"/>
      <c r="AS105" s="8"/>
      <c r="AT105" s="4"/>
      <c r="AU105" s="4"/>
      <c r="AV105" s="4"/>
      <c r="AW105" s="4"/>
      <c r="AX105" s="4"/>
      <c r="AY105" s="4"/>
      <c r="AZ105" s="4"/>
      <c r="BA105" s="4"/>
      <c r="BB105" s="8"/>
      <c r="BC105" s="4"/>
      <c r="BD105" s="4"/>
      <c r="BE105" s="4"/>
      <c r="BF105" s="4"/>
      <c r="BG105" s="4"/>
      <c r="BH105" s="4"/>
      <c r="BI105" s="4"/>
      <c r="BJ105" s="4"/>
      <c r="BK105" s="8"/>
      <c r="BL105" s="4"/>
      <c r="BM105" s="4"/>
      <c r="BN105" s="4"/>
      <c r="BO105" s="4"/>
      <c r="BP105" s="4"/>
      <c r="BQ105" s="4"/>
      <c r="BR105" s="4"/>
      <c r="BS105" s="4"/>
      <c r="BT105" s="4"/>
      <c r="BU105" s="8">
        <f>SUM(Y105,AI105)</f>
        <v>890</v>
      </c>
      <c r="BV105" s="1" t="s">
        <v>589</v>
      </c>
      <c r="BW105" s="5">
        <v>99</v>
      </c>
      <c r="BX105" s="4">
        <f t="shared" si="8"/>
        <v>820</v>
      </c>
      <c r="BY105" s="4">
        <f t="shared" si="9"/>
        <v>70</v>
      </c>
      <c r="BZ105" s="4">
        <f t="shared" si="10"/>
        <v>0</v>
      </c>
      <c r="CA105" s="4">
        <f t="shared" si="11"/>
        <v>0</v>
      </c>
      <c r="CB105" s="4">
        <f t="shared" si="12"/>
        <v>0</v>
      </c>
      <c r="CC105" s="4">
        <f t="shared" si="13"/>
        <v>0</v>
      </c>
      <c r="CD105" s="4">
        <f t="shared" si="14"/>
        <v>890</v>
      </c>
      <c r="CE105" s="4">
        <f t="shared" si="15"/>
        <v>0</v>
      </c>
      <c r="CF105" s="5"/>
      <c r="CH105" s="5">
        <v>89</v>
      </c>
      <c r="CI105" s="5">
        <v>0.93</v>
      </c>
    </row>
    <row r="106" spans="1:87">
      <c r="B106" s="5">
        <v>100</v>
      </c>
      <c r="C106" s="1" t="s">
        <v>1053</v>
      </c>
      <c r="D106" s="1" t="s">
        <v>10</v>
      </c>
      <c r="E106" s="5">
        <v>121790</v>
      </c>
      <c r="F106" s="7">
        <v>863</v>
      </c>
      <c r="AE106" s="25">
        <v>33</v>
      </c>
      <c r="AI106" s="25">
        <v>830</v>
      </c>
      <c r="AK106" s="26"/>
      <c r="AT106" s="2"/>
      <c r="AU106" s="4"/>
      <c r="AV106" s="4"/>
      <c r="AW106" s="4"/>
      <c r="AX106" s="4"/>
      <c r="AY106" s="4"/>
      <c r="AZ106" s="4"/>
      <c r="BA106" s="4"/>
      <c r="BB106" s="8"/>
      <c r="BC106" s="4"/>
      <c r="BD106" s="4"/>
      <c r="BE106" s="4"/>
      <c r="BF106" s="4"/>
      <c r="BG106" s="4"/>
      <c r="BH106" s="4"/>
      <c r="BI106" s="4"/>
      <c r="BJ106" s="4"/>
      <c r="BK106" s="8"/>
      <c r="BL106" s="4"/>
      <c r="BM106" s="4"/>
      <c r="BN106" s="4"/>
      <c r="BO106" s="4"/>
      <c r="BP106" s="4"/>
      <c r="BQ106" s="4"/>
      <c r="BR106" s="4"/>
      <c r="BS106" s="4"/>
      <c r="BT106" s="4"/>
      <c r="BU106" s="8">
        <f>SUM(AE106,AI106)</f>
        <v>863</v>
      </c>
      <c r="BV106" s="1" t="s">
        <v>1053</v>
      </c>
      <c r="BW106" s="5">
        <v>100</v>
      </c>
      <c r="BX106" s="4">
        <f t="shared" si="8"/>
        <v>830</v>
      </c>
      <c r="BY106" s="4">
        <f t="shared" si="9"/>
        <v>33</v>
      </c>
      <c r="BZ106" s="4">
        <f t="shared" si="10"/>
        <v>0</v>
      </c>
      <c r="CA106" s="4">
        <f t="shared" si="11"/>
        <v>0</v>
      </c>
      <c r="CB106" s="4">
        <f t="shared" si="12"/>
        <v>0</v>
      </c>
      <c r="CC106" s="4">
        <f t="shared" si="13"/>
        <v>0</v>
      </c>
      <c r="CD106" s="4">
        <f t="shared" si="14"/>
        <v>863</v>
      </c>
      <c r="CE106" s="4">
        <f t="shared" si="15"/>
        <v>0</v>
      </c>
      <c r="CF106" s="5"/>
      <c r="CH106" s="5">
        <v>90</v>
      </c>
      <c r="CI106" s="3">
        <v>0.92</v>
      </c>
    </row>
    <row r="107" spans="1:87">
      <c r="B107" s="5">
        <v>101</v>
      </c>
      <c r="C107" s="1" t="s">
        <v>654</v>
      </c>
      <c r="D107" s="1" t="s">
        <v>202</v>
      </c>
      <c r="E107" s="5">
        <v>104222</v>
      </c>
      <c r="F107" s="8">
        <v>860</v>
      </c>
      <c r="G107" s="20"/>
      <c r="H107" s="20"/>
      <c r="I107" s="20"/>
      <c r="J107" s="20"/>
      <c r="K107" s="18">
        <v>458</v>
      </c>
      <c r="L107" s="20"/>
      <c r="M107" s="20"/>
      <c r="N107" s="26"/>
      <c r="O107" s="26"/>
      <c r="Q107" s="26"/>
      <c r="R107" s="26">
        <v>402</v>
      </c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8"/>
      <c r="AT107" s="4"/>
      <c r="AU107" s="2"/>
      <c r="AV107" s="2"/>
      <c r="AW107" s="2"/>
      <c r="AX107" s="2"/>
      <c r="AY107" s="3"/>
      <c r="AZ107" s="3"/>
      <c r="BA107" s="3"/>
      <c r="BB107" s="15"/>
      <c r="BC107" s="2"/>
      <c r="BD107" s="2"/>
      <c r="BE107" s="2"/>
      <c r="BF107" s="2"/>
      <c r="BG107" s="2"/>
      <c r="BH107" s="2"/>
      <c r="BI107" s="2"/>
      <c r="BJ107" s="2"/>
      <c r="BK107" s="15"/>
      <c r="BL107" s="2"/>
      <c r="BM107" s="2"/>
      <c r="BN107" s="2"/>
      <c r="BO107" s="2"/>
      <c r="BP107" s="2"/>
      <c r="BQ107" s="2"/>
      <c r="BR107" s="2"/>
      <c r="BS107" s="2"/>
      <c r="BT107" s="2"/>
      <c r="BU107" s="8">
        <f>SUM(K107,R107)</f>
        <v>860</v>
      </c>
      <c r="BV107" s="1" t="s">
        <v>654</v>
      </c>
      <c r="BW107" s="5">
        <v>101</v>
      </c>
      <c r="BX107" s="4">
        <f t="shared" si="8"/>
        <v>458</v>
      </c>
      <c r="BY107" s="4">
        <f t="shared" si="9"/>
        <v>402</v>
      </c>
      <c r="BZ107" s="4">
        <f t="shared" si="10"/>
        <v>0</v>
      </c>
      <c r="CA107" s="4">
        <f t="shared" si="11"/>
        <v>0</v>
      </c>
      <c r="CB107" s="4">
        <f t="shared" si="12"/>
        <v>0</v>
      </c>
      <c r="CC107" s="4">
        <f t="shared" si="13"/>
        <v>0</v>
      </c>
      <c r="CD107" s="4">
        <f t="shared" si="14"/>
        <v>860</v>
      </c>
      <c r="CE107" s="4">
        <f t="shared" si="15"/>
        <v>0</v>
      </c>
      <c r="CF107" s="5"/>
      <c r="CH107" s="5">
        <v>91</v>
      </c>
      <c r="CI107" s="3">
        <v>0.91</v>
      </c>
    </row>
    <row r="108" spans="1:87">
      <c r="B108" s="5">
        <v>102</v>
      </c>
      <c r="C108" s="17" t="s">
        <v>847</v>
      </c>
      <c r="D108" s="17" t="s">
        <v>848</v>
      </c>
      <c r="E108" s="18" t="s">
        <v>625</v>
      </c>
      <c r="F108" s="7">
        <v>840</v>
      </c>
      <c r="I108" s="20"/>
      <c r="R108" s="26"/>
      <c r="AT108" s="20"/>
      <c r="AU108" s="19"/>
      <c r="AV108" s="19"/>
      <c r="AW108" s="19"/>
      <c r="AX108" s="19"/>
      <c r="AY108" s="21"/>
      <c r="AZ108" s="21"/>
      <c r="BA108" s="21"/>
      <c r="BB108" s="15"/>
      <c r="BC108" s="19"/>
      <c r="BD108" s="19"/>
      <c r="BE108" s="19"/>
      <c r="BF108" s="19"/>
      <c r="BG108" s="19"/>
      <c r="BH108" s="19"/>
      <c r="BI108" s="19"/>
      <c r="BJ108" s="19"/>
      <c r="BK108" s="15"/>
      <c r="BL108" s="20"/>
      <c r="BM108" s="20"/>
      <c r="BN108" s="20"/>
      <c r="BO108" s="20"/>
      <c r="BP108" s="20"/>
      <c r="BQ108" s="20"/>
      <c r="BR108" s="20">
        <v>840</v>
      </c>
      <c r="BS108" s="20"/>
      <c r="BT108" s="20"/>
      <c r="BU108" s="8">
        <f>SUM(BR108)</f>
        <v>840</v>
      </c>
      <c r="BV108" s="17" t="s">
        <v>847</v>
      </c>
      <c r="BW108" s="5">
        <v>102</v>
      </c>
      <c r="BX108" s="4">
        <f t="shared" si="8"/>
        <v>840</v>
      </c>
      <c r="BY108" s="4">
        <f t="shared" si="9"/>
        <v>0</v>
      </c>
      <c r="BZ108" s="4">
        <f t="shared" si="10"/>
        <v>0</v>
      </c>
      <c r="CA108" s="4">
        <f t="shared" si="11"/>
        <v>0</v>
      </c>
      <c r="CB108" s="4">
        <f t="shared" si="12"/>
        <v>0</v>
      </c>
      <c r="CC108" s="4">
        <f t="shared" si="13"/>
        <v>0</v>
      </c>
      <c r="CD108" s="4">
        <f t="shared" si="14"/>
        <v>840</v>
      </c>
      <c r="CE108" s="4">
        <f t="shared" si="15"/>
        <v>0</v>
      </c>
      <c r="CF108" s="5"/>
      <c r="CH108" s="5">
        <v>92</v>
      </c>
      <c r="CI108" s="5">
        <v>0.89</v>
      </c>
    </row>
    <row r="109" spans="1:87">
      <c r="B109" s="5">
        <v>103</v>
      </c>
      <c r="C109" s="1" t="s">
        <v>116</v>
      </c>
      <c r="D109" s="1" t="s">
        <v>50</v>
      </c>
      <c r="E109" s="5">
        <v>51671</v>
      </c>
      <c r="F109" s="8">
        <v>811</v>
      </c>
      <c r="G109" s="20"/>
      <c r="H109" s="20"/>
      <c r="I109" s="20"/>
      <c r="J109" s="20"/>
      <c r="L109" s="20"/>
      <c r="M109" s="20"/>
      <c r="N109" s="26"/>
      <c r="O109" s="26"/>
      <c r="Q109" s="26"/>
      <c r="R109" s="26"/>
      <c r="S109" s="26">
        <v>329</v>
      </c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8"/>
      <c r="AT109" s="4"/>
      <c r="AU109" s="4"/>
      <c r="AV109" s="4"/>
      <c r="AW109" s="4"/>
      <c r="AX109" s="4"/>
      <c r="AY109" s="4"/>
      <c r="AZ109" s="4"/>
      <c r="BA109" s="4"/>
      <c r="BB109" s="8"/>
      <c r="BC109" s="4"/>
      <c r="BD109" s="4"/>
      <c r="BE109" s="4"/>
      <c r="BF109" s="4"/>
      <c r="BG109" s="4"/>
      <c r="BH109" s="4"/>
      <c r="BI109" s="4"/>
      <c r="BJ109" s="4"/>
      <c r="BK109" s="8"/>
      <c r="BL109" s="4"/>
      <c r="BM109" s="4"/>
      <c r="BN109" s="4"/>
      <c r="BO109" s="4"/>
      <c r="BP109" s="4"/>
      <c r="BQ109" s="4"/>
      <c r="BR109" s="4"/>
      <c r="BS109" s="4"/>
      <c r="BT109" s="4">
        <v>482</v>
      </c>
      <c r="BU109" s="8">
        <f>SUM(S109,BT109)</f>
        <v>811</v>
      </c>
      <c r="BV109" s="1" t="s">
        <v>116</v>
      </c>
      <c r="BW109" s="5">
        <v>103</v>
      </c>
      <c r="BX109" s="4">
        <f t="shared" si="8"/>
        <v>482</v>
      </c>
      <c r="BY109" s="4">
        <f t="shared" si="9"/>
        <v>329</v>
      </c>
      <c r="BZ109" s="4">
        <f t="shared" si="10"/>
        <v>0</v>
      </c>
      <c r="CA109" s="4">
        <f t="shared" si="11"/>
        <v>0</v>
      </c>
      <c r="CB109" s="4">
        <f t="shared" si="12"/>
        <v>0</v>
      </c>
      <c r="CC109" s="4">
        <f t="shared" si="13"/>
        <v>0</v>
      </c>
      <c r="CD109" s="4">
        <f t="shared" si="14"/>
        <v>811</v>
      </c>
      <c r="CE109" s="4">
        <f t="shared" si="15"/>
        <v>0</v>
      </c>
      <c r="CF109" s="5"/>
      <c r="CH109" s="5">
        <v>93</v>
      </c>
      <c r="CI109" s="5">
        <v>0.88</v>
      </c>
    </row>
    <row r="110" spans="1:87">
      <c r="A110" s="18"/>
      <c r="B110" s="5">
        <v>104</v>
      </c>
      <c r="C110" s="17" t="s">
        <v>361</v>
      </c>
      <c r="D110" s="17" t="s">
        <v>362</v>
      </c>
      <c r="E110" s="18">
        <v>103183</v>
      </c>
      <c r="F110" s="7">
        <v>783</v>
      </c>
      <c r="AJ110" s="25">
        <v>783</v>
      </c>
      <c r="AT110" s="20"/>
      <c r="AU110" s="19"/>
      <c r="AV110" s="19"/>
      <c r="AW110" s="19"/>
      <c r="AX110" s="19"/>
      <c r="AY110" s="21"/>
      <c r="AZ110" s="21"/>
      <c r="BA110" s="21"/>
      <c r="BB110" s="8"/>
      <c r="BC110" s="19"/>
      <c r="BD110" s="19"/>
      <c r="BE110" s="19"/>
      <c r="BF110" s="19"/>
      <c r="BG110" s="19"/>
      <c r="BH110" s="19"/>
      <c r="BI110" s="19"/>
      <c r="BJ110" s="19"/>
      <c r="BK110" s="8"/>
      <c r="BL110" s="20"/>
      <c r="BM110" s="20"/>
      <c r="BN110" s="20"/>
      <c r="BO110" s="20"/>
      <c r="BP110" s="20"/>
      <c r="BQ110" s="20"/>
      <c r="BR110" s="20"/>
      <c r="BS110" s="20"/>
      <c r="BT110" s="20"/>
      <c r="BU110" s="8">
        <f>SUM(AJ110)</f>
        <v>783</v>
      </c>
      <c r="BV110" s="17" t="s">
        <v>361</v>
      </c>
      <c r="BW110" s="5">
        <v>104</v>
      </c>
      <c r="BX110" s="4">
        <f t="shared" si="8"/>
        <v>783</v>
      </c>
      <c r="BY110" s="4">
        <f t="shared" si="9"/>
        <v>0</v>
      </c>
      <c r="BZ110" s="4">
        <f t="shared" si="10"/>
        <v>0</v>
      </c>
      <c r="CA110" s="4">
        <f t="shared" si="11"/>
        <v>0</v>
      </c>
      <c r="CB110" s="4">
        <f t="shared" si="12"/>
        <v>0</v>
      </c>
      <c r="CC110" s="4">
        <f t="shared" si="13"/>
        <v>0</v>
      </c>
      <c r="CD110" s="4">
        <f t="shared" si="14"/>
        <v>783</v>
      </c>
      <c r="CE110" s="4">
        <f t="shared" si="15"/>
        <v>0</v>
      </c>
      <c r="CF110" s="5"/>
      <c r="CH110" s="5">
        <v>94</v>
      </c>
      <c r="CI110" s="5">
        <v>0.87</v>
      </c>
    </row>
    <row r="111" spans="1:87">
      <c r="B111" s="5">
        <v>105</v>
      </c>
      <c r="C111" s="1" t="s">
        <v>634</v>
      </c>
      <c r="D111" s="1" t="s">
        <v>610</v>
      </c>
      <c r="E111" s="5">
        <v>129294</v>
      </c>
      <c r="F111" s="8">
        <v>778</v>
      </c>
      <c r="G111" s="20"/>
      <c r="H111" s="20"/>
      <c r="I111" s="20">
        <v>0</v>
      </c>
      <c r="J111" s="20"/>
      <c r="L111" s="20"/>
      <c r="M111" s="20"/>
      <c r="N111" s="26"/>
      <c r="O111" s="26"/>
      <c r="P111" s="25">
        <v>75</v>
      </c>
      <c r="Q111" s="26">
        <v>49</v>
      </c>
      <c r="R111" s="26"/>
      <c r="S111" s="26"/>
      <c r="T111" s="26"/>
      <c r="U111" s="26"/>
      <c r="V111" s="26">
        <v>46</v>
      </c>
      <c r="W111" s="26"/>
      <c r="X111" s="26"/>
      <c r="Y111" s="26">
        <v>98</v>
      </c>
      <c r="Z111" s="26">
        <v>36</v>
      </c>
      <c r="AA111" s="26"/>
      <c r="AB111" s="26"/>
      <c r="AC111" s="26"/>
      <c r="AD111" s="26"/>
      <c r="AE111" s="26"/>
      <c r="AF111" s="26"/>
      <c r="AG111" s="26"/>
      <c r="AH111" s="26"/>
      <c r="AI111" s="26">
        <v>474</v>
      </c>
      <c r="AJ111" s="26"/>
      <c r="AK111" s="26"/>
      <c r="AL111" s="26"/>
      <c r="AM111" s="26"/>
      <c r="AN111" s="26"/>
      <c r="AO111" s="26"/>
      <c r="AP111" s="26"/>
      <c r="AQ111" s="26"/>
      <c r="AR111" s="26"/>
      <c r="AS111" s="8"/>
      <c r="AT111" s="4"/>
      <c r="AU111" s="2"/>
      <c r="AV111" s="2"/>
      <c r="AW111" s="2"/>
      <c r="AX111" s="2"/>
      <c r="AY111" s="3"/>
      <c r="AZ111" s="3"/>
      <c r="BA111" s="3"/>
      <c r="BB111" s="15"/>
      <c r="BC111" s="2"/>
      <c r="BD111" s="2"/>
      <c r="BE111" s="2"/>
      <c r="BF111" s="2"/>
      <c r="BG111" s="2"/>
      <c r="BH111" s="2"/>
      <c r="BI111" s="2"/>
      <c r="BJ111" s="2"/>
      <c r="BK111" s="15"/>
      <c r="BL111" s="4"/>
      <c r="BM111" s="4"/>
      <c r="BN111" s="4">
        <v>0</v>
      </c>
      <c r="BO111" s="4"/>
      <c r="BP111" s="4"/>
      <c r="BQ111" s="4"/>
      <c r="BR111" s="4"/>
      <c r="BS111" s="4"/>
      <c r="BT111" s="4"/>
      <c r="BU111" s="8">
        <f>SUM(P111,Q111,V111,Y111,Z111,AI111)</f>
        <v>778</v>
      </c>
      <c r="BV111" s="1" t="s">
        <v>634</v>
      </c>
      <c r="BW111" s="5">
        <v>105</v>
      </c>
      <c r="BX111" s="4">
        <f t="shared" si="8"/>
        <v>474</v>
      </c>
      <c r="BY111" s="4">
        <f t="shared" si="9"/>
        <v>98</v>
      </c>
      <c r="BZ111" s="4">
        <f t="shared" si="10"/>
        <v>75</v>
      </c>
      <c r="CA111" s="4">
        <f t="shared" si="11"/>
        <v>49</v>
      </c>
      <c r="CB111" s="4">
        <f t="shared" si="12"/>
        <v>46</v>
      </c>
      <c r="CC111" s="4">
        <f t="shared" si="13"/>
        <v>36</v>
      </c>
      <c r="CD111" s="4">
        <f t="shared" si="14"/>
        <v>778</v>
      </c>
      <c r="CE111" s="4">
        <f t="shared" si="15"/>
        <v>0</v>
      </c>
      <c r="CF111" s="5"/>
      <c r="CH111" s="5">
        <v>95</v>
      </c>
      <c r="CI111" s="3">
        <v>0.86</v>
      </c>
    </row>
    <row r="112" spans="1:87">
      <c r="B112" s="5">
        <v>106</v>
      </c>
      <c r="C112" s="1" t="s">
        <v>954</v>
      </c>
      <c r="D112" s="1" t="s">
        <v>881</v>
      </c>
      <c r="E112" s="5">
        <v>118005</v>
      </c>
      <c r="F112" s="7">
        <v>766</v>
      </c>
      <c r="R112" s="26">
        <v>766</v>
      </c>
      <c r="AT112" s="2"/>
      <c r="AU112" s="2"/>
      <c r="AV112" s="2"/>
      <c r="AW112" s="2"/>
      <c r="AX112" s="2"/>
      <c r="AY112" s="3"/>
      <c r="AZ112" s="3"/>
      <c r="BA112" s="3"/>
      <c r="BB112" s="15"/>
      <c r="BC112" s="2"/>
      <c r="BD112" s="2"/>
      <c r="BE112" s="2"/>
      <c r="BF112" s="2"/>
      <c r="BG112" s="2"/>
      <c r="BH112" s="2"/>
      <c r="BI112" s="2"/>
      <c r="BJ112" s="2"/>
      <c r="BK112" s="15"/>
      <c r="BL112" s="4"/>
      <c r="BM112" s="4"/>
      <c r="BN112" s="4"/>
      <c r="BO112" s="4"/>
      <c r="BP112" s="4"/>
      <c r="BQ112" s="4"/>
      <c r="BR112" s="4"/>
      <c r="BS112" s="4"/>
      <c r="BT112" s="4"/>
      <c r="BU112" s="8">
        <f>SUM(R112)</f>
        <v>766</v>
      </c>
      <c r="BV112" s="1" t="s">
        <v>954</v>
      </c>
      <c r="BW112" s="5">
        <v>106</v>
      </c>
      <c r="BX112" s="4">
        <f t="shared" si="8"/>
        <v>766</v>
      </c>
      <c r="BY112" s="4">
        <f t="shared" si="9"/>
        <v>0</v>
      </c>
      <c r="BZ112" s="4">
        <f t="shared" si="10"/>
        <v>0</v>
      </c>
      <c r="CA112" s="4">
        <f t="shared" si="11"/>
        <v>0</v>
      </c>
      <c r="CB112" s="4">
        <f t="shared" si="12"/>
        <v>0</v>
      </c>
      <c r="CC112" s="4">
        <f t="shared" si="13"/>
        <v>0</v>
      </c>
      <c r="CD112" s="4">
        <f t="shared" si="14"/>
        <v>766</v>
      </c>
      <c r="CE112" s="4">
        <f t="shared" si="15"/>
        <v>0</v>
      </c>
      <c r="CF112" s="5"/>
      <c r="CH112" s="5">
        <v>96</v>
      </c>
      <c r="CI112" s="3">
        <v>0.85</v>
      </c>
    </row>
    <row r="113" spans="1:87">
      <c r="B113" s="5">
        <v>107</v>
      </c>
      <c r="C113" s="1" t="s">
        <v>754</v>
      </c>
      <c r="D113" s="1" t="s">
        <v>753</v>
      </c>
      <c r="E113" s="5">
        <v>130303</v>
      </c>
      <c r="F113" s="7">
        <v>748</v>
      </c>
      <c r="I113" s="20">
        <v>0</v>
      </c>
      <c r="J113" s="20">
        <v>35</v>
      </c>
      <c r="K113" s="18">
        <v>0</v>
      </c>
      <c r="L113" s="18">
        <v>72</v>
      </c>
      <c r="R113" s="26">
        <v>434</v>
      </c>
      <c r="U113" s="25">
        <v>46</v>
      </c>
      <c r="W113" s="25">
        <v>86</v>
      </c>
      <c r="X113" s="25">
        <v>75</v>
      </c>
      <c r="AT113" s="2"/>
      <c r="AU113" s="2"/>
      <c r="AV113" s="2"/>
      <c r="AW113" s="2"/>
      <c r="AX113" s="2"/>
      <c r="AY113" s="3"/>
      <c r="AZ113" s="3"/>
      <c r="BA113" s="3"/>
      <c r="BB113" s="15"/>
      <c r="BC113" s="2"/>
      <c r="BD113" s="2"/>
      <c r="BE113" s="2"/>
      <c r="BF113" s="2"/>
      <c r="BG113" s="2"/>
      <c r="BH113" s="2"/>
      <c r="BI113" s="2"/>
      <c r="BJ113" s="2"/>
      <c r="BK113" s="15"/>
      <c r="BL113" s="4"/>
      <c r="BM113" s="4"/>
      <c r="BN113" s="4"/>
      <c r="BO113" s="4">
        <v>0</v>
      </c>
      <c r="BP113" s="4"/>
      <c r="BQ113" s="4"/>
      <c r="BR113" s="4"/>
      <c r="BS113" s="4"/>
      <c r="BT113" s="4"/>
      <c r="BU113" s="8">
        <f>SUM(J113,L113,R113,W113,X113,U113)</f>
        <v>748</v>
      </c>
      <c r="BV113" s="1" t="s">
        <v>754</v>
      </c>
      <c r="BW113" s="5">
        <v>107</v>
      </c>
      <c r="BX113" s="4">
        <f t="shared" si="8"/>
        <v>434</v>
      </c>
      <c r="BY113" s="4">
        <f t="shared" si="9"/>
        <v>86</v>
      </c>
      <c r="BZ113" s="4">
        <f t="shared" si="10"/>
        <v>75</v>
      </c>
      <c r="CA113" s="4">
        <f t="shared" si="11"/>
        <v>72</v>
      </c>
      <c r="CB113" s="4">
        <f t="shared" si="12"/>
        <v>46</v>
      </c>
      <c r="CC113" s="4">
        <f t="shared" si="13"/>
        <v>35</v>
      </c>
      <c r="CD113" s="4">
        <f t="shared" si="14"/>
        <v>748</v>
      </c>
      <c r="CE113" s="4">
        <f t="shared" si="15"/>
        <v>0</v>
      </c>
      <c r="CF113" s="5"/>
      <c r="CH113" s="5">
        <v>97</v>
      </c>
      <c r="CI113" s="5">
        <v>0.83</v>
      </c>
    </row>
    <row r="114" spans="1:87">
      <c r="B114" s="5">
        <v>108</v>
      </c>
      <c r="C114" s="1" t="s">
        <v>1093</v>
      </c>
      <c r="D114" s="1" t="s">
        <v>652</v>
      </c>
      <c r="E114" s="5">
        <v>119499</v>
      </c>
      <c r="F114" s="8">
        <v>737</v>
      </c>
      <c r="G114" s="20"/>
      <c r="H114" s="20"/>
      <c r="I114" s="20"/>
      <c r="J114" s="20"/>
      <c r="L114" s="20"/>
      <c r="M114" s="20"/>
      <c r="N114" s="26"/>
      <c r="O114" s="26"/>
      <c r="Q114" s="26"/>
      <c r="R114" s="26"/>
      <c r="S114" s="26">
        <v>343</v>
      </c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8"/>
      <c r="AT114" s="4"/>
      <c r="AU114" s="4"/>
      <c r="AV114" s="4"/>
      <c r="AW114" s="4"/>
      <c r="AX114" s="4"/>
      <c r="AY114" s="4"/>
      <c r="AZ114" s="4"/>
      <c r="BA114" s="4"/>
      <c r="BB114" s="8"/>
      <c r="BC114" s="4"/>
      <c r="BD114" s="4"/>
      <c r="BE114" s="4"/>
      <c r="BF114" s="4"/>
      <c r="BG114" s="4"/>
      <c r="BH114" s="4"/>
      <c r="BI114" s="4"/>
      <c r="BJ114" s="4"/>
      <c r="BK114" s="8"/>
      <c r="BL114" s="4"/>
      <c r="BM114" s="4"/>
      <c r="BN114" s="4"/>
      <c r="BO114" s="4"/>
      <c r="BP114" s="4"/>
      <c r="BQ114" s="4"/>
      <c r="BR114" s="4">
        <v>394</v>
      </c>
      <c r="BS114" s="4"/>
      <c r="BT114" s="4"/>
      <c r="BU114" s="8">
        <f>SUM(S114,BR114)</f>
        <v>737</v>
      </c>
      <c r="BV114" s="1" t="s">
        <v>1093</v>
      </c>
      <c r="BW114" s="5">
        <v>108</v>
      </c>
      <c r="BX114" s="4">
        <f t="shared" si="8"/>
        <v>394</v>
      </c>
      <c r="BY114" s="4">
        <f t="shared" si="9"/>
        <v>343</v>
      </c>
      <c r="BZ114" s="4">
        <f t="shared" si="10"/>
        <v>0</v>
      </c>
      <c r="CA114" s="4">
        <f t="shared" si="11"/>
        <v>0</v>
      </c>
      <c r="CB114" s="4">
        <f t="shared" si="12"/>
        <v>0</v>
      </c>
      <c r="CC114" s="4">
        <f t="shared" si="13"/>
        <v>0</v>
      </c>
      <c r="CD114" s="4">
        <f t="shared" si="14"/>
        <v>737</v>
      </c>
      <c r="CE114" s="4">
        <f t="shared" si="15"/>
        <v>0</v>
      </c>
      <c r="CF114" s="5"/>
      <c r="CH114" s="5">
        <v>98</v>
      </c>
      <c r="CI114" s="3">
        <v>0.82</v>
      </c>
    </row>
    <row r="115" spans="1:87">
      <c r="A115" s="18"/>
      <c r="B115" s="5">
        <v>109</v>
      </c>
      <c r="C115" s="17" t="s">
        <v>1073</v>
      </c>
      <c r="D115" s="17" t="s">
        <v>1074</v>
      </c>
      <c r="E115" s="18">
        <v>117257</v>
      </c>
      <c r="F115" s="7">
        <v>733</v>
      </c>
      <c r="AJ115" s="25">
        <v>733</v>
      </c>
      <c r="AT115" s="20"/>
      <c r="AU115" s="19"/>
      <c r="AV115" s="19"/>
      <c r="AW115" s="19"/>
      <c r="AX115" s="19"/>
      <c r="AY115" s="21"/>
      <c r="AZ115" s="21"/>
      <c r="BA115" s="21"/>
      <c r="BB115" s="8"/>
      <c r="BC115" s="19"/>
      <c r="BD115" s="19"/>
      <c r="BE115" s="19"/>
      <c r="BF115" s="19"/>
      <c r="BG115" s="19"/>
      <c r="BH115" s="19"/>
      <c r="BI115" s="19"/>
      <c r="BJ115" s="19"/>
      <c r="BK115" s="8"/>
      <c r="BL115" s="20"/>
      <c r="BM115" s="20"/>
      <c r="BN115" s="20"/>
      <c r="BO115" s="20"/>
      <c r="BP115" s="20"/>
      <c r="BQ115" s="20"/>
      <c r="BR115" s="20"/>
      <c r="BS115" s="20"/>
      <c r="BT115" s="20"/>
      <c r="BU115" s="8">
        <f>SUM(AJ115)</f>
        <v>733</v>
      </c>
      <c r="BV115" s="17" t="s">
        <v>1073</v>
      </c>
      <c r="BW115" s="5">
        <v>109</v>
      </c>
      <c r="BX115" s="4">
        <f t="shared" si="8"/>
        <v>733</v>
      </c>
      <c r="BY115" s="4">
        <f t="shared" si="9"/>
        <v>0</v>
      </c>
      <c r="BZ115" s="4">
        <f t="shared" si="10"/>
        <v>0</v>
      </c>
      <c r="CA115" s="4">
        <f t="shared" si="11"/>
        <v>0</v>
      </c>
      <c r="CB115" s="4">
        <f t="shared" si="12"/>
        <v>0</v>
      </c>
      <c r="CC115" s="4">
        <f t="shared" si="13"/>
        <v>0</v>
      </c>
      <c r="CD115" s="4">
        <f t="shared" si="14"/>
        <v>733</v>
      </c>
      <c r="CE115" s="4">
        <f t="shared" si="15"/>
        <v>0</v>
      </c>
      <c r="CF115" s="5"/>
      <c r="CH115" s="5">
        <v>99</v>
      </c>
      <c r="CI115" s="3">
        <v>0.81</v>
      </c>
    </row>
    <row r="116" spans="1:87">
      <c r="A116" s="18"/>
      <c r="B116" s="5">
        <v>110</v>
      </c>
      <c r="C116" s="17" t="s">
        <v>1047</v>
      </c>
      <c r="D116" s="17" t="s">
        <v>642</v>
      </c>
      <c r="E116" s="18">
        <v>118731</v>
      </c>
      <c r="F116" s="7">
        <v>723</v>
      </c>
      <c r="AD116" s="25">
        <v>0</v>
      </c>
      <c r="AI116" s="25">
        <v>0</v>
      </c>
      <c r="AJ116" s="25">
        <v>723</v>
      </c>
      <c r="AT116" s="20"/>
      <c r="AU116" s="19"/>
      <c r="AV116" s="19"/>
      <c r="AW116" s="19"/>
      <c r="AX116" s="19"/>
      <c r="AY116" s="21"/>
      <c r="AZ116" s="21"/>
      <c r="BA116" s="21"/>
      <c r="BB116" s="8"/>
      <c r="BC116" s="19"/>
      <c r="BD116" s="19"/>
      <c r="BE116" s="19"/>
      <c r="BF116" s="19"/>
      <c r="BG116" s="19"/>
      <c r="BH116" s="19"/>
      <c r="BI116" s="19"/>
      <c r="BJ116" s="19"/>
      <c r="BK116" s="8"/>
      <c r="BL116" s="20"/>
      <c r="BM116" s="20"/>
      <c r="BN116" s="20"/>
      <c r="BO116" s="20"/>
      <c r="BP116" s="20"/>
      <c r="BQ116" s="20"/>
      <c r="BR116" s="20"/>
      <c r="BS116" s="20"/>
      <c r="BT116" s="20"/>
      <c r="BU116" s="8">
        <f>SUM(AI116,AJ116)</f>
        <v>723</v>
      </c>
      <c r="BV116" s="17" t="s">
        <v>1047</v>
      </c>
      <c r="BW116" s="5">
        <v>110</v>
      </c>
      <c r="BX116" s="4">
        <f t="shared" si="8"/>
        <v>723</v>
      </c>
      <c r="BY116" s="4">
        <f t="shared" si="9"/>
        <v>0</v>
      </c>
      <c r="BZ116" s="4">
        <f t="shared" si="10"/>
        <v>0</v>
      </c>
      <c r="CA116" s="4">
        <f t="shared" si="11"/>
        <v>0</v>
      </c>
      <c r="CB116" s="4">
        <f t="shared" si="12"/>
        <v>0</v>
      </c>
      <c r="CC116" s="4">
        <f t="shared" si="13"/>
        <v>0</v>
      </c>
      <c r="CD116" s="4">
        <f t="shared" si="14"/>
        <v>723</v>
      </c>
      <c r="CE116" s="4">
        <f t="shared" si="15"/>
        <v>0</v>
      </c>
      <c r="CF116" s="5"/>
      <c r="CH116" s="5">
        <v>100</v>
      </c>
      <c r="CI116" s="3">
        <v>0.8</v>
      </c>
    </row>
    <row r="117" spans="1:87">
      <c r="B117" s="5">
        <v>111</v>
      </c>
      <c r="C117" s="1" t="s">
        <v>600</v>
      </c>
      <c r="D117" s="1" t="s">
        <v>591</v>
      </c>
      <c r="E117" s="5">
        <v>120213</v>
      </c>
      <c r="F117" s="8">
        <v>720</v>
      </c>
      <c r="G117" s="20"/>
      <c r="H117" s="20"/>
      <c r="I117" s="20"/>
      <c r="J117" s="20">
        <v>36</v>
      </c>
      <c r="K117" s="18">
        <v>419</v>
      </c>
      <c r="L117" s="20">
        <v>71</v>
      </c>
      <c r="M117" s="20"/>
      <c r="N117" s="26"/>
      <c r="O117" s="26"/>
      <c r="Q117" s="26"/>
      <c r="R117" s="26"/>
      <c r="S117" s="26"/>
      <c r="T117" s="26"/>
      <c r="U117" s="26"/>
      <c r="V117" s="26"/>
      <c r="W117" s="26"/>
      <c r="X117" s="26">
        <v>74</v>
      </c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8"/>
      <c r="AT117" s="4"/>
      <c r="AU117" s="4"/>
      <c r="AV117" s="4"/>
      <c r="AW117" s="4"/>
      <c r="AX117" s="4"/>
      <c r="AY117" s="4"/>
      <c r="AZ117" s="4"/>
      <c r="BA117" s="4"/>
      <c r="BB117" s="8"/>
      <c r="BC117" s="4"/>
      <c r="BD117" s="4"/>
      <c r="BE117" s="4"/>
      <c r="BF117" s="4"/>
      <c r="BG117" s="4"/>
      <c r="BH117" s="4"/>
      <c r="BI117" s="4"/>
      <c r="BJ117" s="4"/>
      <c r="BK117" s="8"/>
      <c r="BL117" s="4"/>
      <c r="BM117" s="4"/>
      <c r="BN117" s="4"/>
      <c r="BO117" s="4"/>
      <c r="BP117" s="4">
        <v>120</v>
      </c>
      <c r="BQ117" s="4"/>
      <c r="BR117" s="4">
        <v>0</v>
      </c>
      <c r="BS117" s="4"/>
      <c r="BT117" s="4"/>
      <c r="BU117" s="8">
        <f>SUM(J117,K117,L117,X117,BP117)</f>
        <v>720</v>
      </c>
      <c r="BV117" s="1" t="s">
        <v>600</v>
      </c>
      <c r="BW117" s="5">
        <v>111</v>
      </c>
      <c r="BX117" s="4">
        <f t="shared" si="8"/>
        <v>419</v>
      </c>
      <c r="BY117" s="4">
        <f t="shared" si="9"/>
        <v>120</v>
      </c>
      <c r="BZ117" s="4">
        <f t="shared" si="10"/>
        <v>74</v>
      </c>
      <c r="CA117" s="4">
        <f t="shared" si="11"/>
        <v>71</v>
      </c>
      <c r="CB117" s="4">
        <f t="shared" si="12"/>
        <v>36</v>
      </c>
      <c r="CC117" s="4">
        <f t="shared" si="13"/>
        <v>0</v>
      </c>
      <c r="CD117" s="4">
        <f t="shared" si="14"/>
        <v>720</v>
      </c>
      <c r="CE117" s="4">
        <f t="shared" si="15"/>
        <v>0</v>
      </c>
      <c r="CF117" s="5"/>
      <c r="CH117" s="5">
        <v>101</v>
      </c>
      <c r="CI117" s="3">
        <v>0.79</v>
      </c>
    </row>
    <row r="118" spans="1:87">
      <c r="A118" s="5">
        <v>1</v>
      </c>
      <c r="B118" s="5">
        <v>112</v>
      </c>
      <c r="C118" s="1" t="s">
        <v>635</v>
      </c>
      <c r="D118" s="1" t="s">
        <v>414</v>
      </c>
      <c r="E118" s="5">
        <v>116117</v>
      </c>
      <c r="F118" s="8">
        <v>711</v>
      </c>
      <c r="G118" s="20"/>
      <c r="H118" s="20"/>
      <c r="I118" s="20"/>
      <c r="J118" s="20"/>
      <c r="K118" s="18">
        <v>711</v>
      </c>
      <c r="L118" s="20"/>
      <c r="M118" s="20"/>
      <c r="N118" s="26"/>
      <c r="O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8"/>
      <c r="AT118" s="3"/>
      <c r="AU118" s="5"/>
      <c r="AV118" s="5"/>
      <c r="AW118" s="5"/>
      <c r="AX118" s="5"/>
      <c r="BB118" s="7"/>
      <c r="BC118" s="5"/>
      <c r="BD118" s="5"/>
      <c r="BE118" s="5"/>
      <c r="BF118" s="5"/>
      <c r="BG118" s="5"/>
      <c r="BH118" s="5"/>
      <c r="BI118" s="5"/>
      <c r="BJ118" s="5"/>
      <c r="BK118" s="7"/>
      <c r="BL118" s="4"/>
      <c r="BM118" s="5"/>
      <c r="BN118" s="5"/>
      <c r="BO118" s="5"/>
      <c r="BP118" s="5"/>
      <c r="BQ118" s="5"/>
      <c r="BR118" s="5"/>
      <c r="BS118" s="5"/>
      <c r="BT118" s="5"/>
      <c r="BU118" s="8">
        <f>SUM(K118)</f>
        <v>711</v>
      </c>
      <c r="BV118" s="1" t="s">
        <v>635</v>
      </c>
      <c r="BW118" s="5">
        <v>112</v>
      </c>
      <c r="BX118" s="4">
        <f t="shared" si="8"/>
        <v>711</v>
      </c>
      <c r="BY118" s="4">
        <f t="shared" si="9"/>
        <v>0</v>
      </c>
      <c r="BZ118" s="4">
        <f t="shared" si="10"/>
        <v>0</v>
      </c>
      <c r="CA118" s="4">
        <f t="shared" si="11"/>
        <v>0</v>
      </c>
      <c r="CB118" s="4">
        <f t="shared" si="12"/>
        <v>0</v>
      </c>
      <c r="CC118" s="4">
        <f t="shared" si="13"/>
        <v>0</v>
      </c>
      <c r="CD118" s="4">
        <f t="shared" si="14"/>
        <v>711</v>
      </c>
      <c r="CE118" s="4">
        <f t="shared" si="15"/>
        <v>0</v>
      </c>
      <c r="CF118" s="5"/>
      <c r="CH118" s="5">
        <v>102</v>
      </c>
      <c r="CI118" s="3">
        <v>0.78</v>
      </c>
    </row>
    <row r="119" spans="1:87">
      <c r="A119" s="5">
        <v>1</v>
      </c>
      <c r="B119" s="5">
        <v>113</v>
      </c>
      <c r="C119" s="1" t="s">
        <v>556</v>
      </c>
      <c r="D119" s="1" t="s">
        <v>557</v>
      </c>
      <c r="E119" s="5">
        <v>56246</v>
      </c>
      <c r="F119" s="8">
        <v>701</v>
      </c>
      <c r="G119" s="20"/>
      <c r="H119" s="20"/>
      <c r="I119" s="20"/>
      <c r="J119" s="20"/>
      <c r="L119" s="20"/>
      <c r="M119" s="20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8"/>
      <c r="AT119" s="4">
        <v>701</v>
      </c>
      <c r="AU119" s="4"/>
      <c r="AV119" s="4"/>
      <c r="AW119" s="4"/>
      <c r="AX119" s="4"/>
      <c r="AY119" s="4">
        <v>0</v>
      </c>
      <c r="AZ119" s="4"/>
      <c r="BA119" s="4"/>
      <c r="BB119" s="8"/>
      <c r="BC119" s="4"/>
      <c r="BD119" s="4"/>
      <c r="BE119" s="4"/>
      <c r="BF119" s="4"/>
      <c r="BG119" s="4"/>
      <c r="BH119" s="4"/>
      <c r="BI119" s="4"/>
      <c r="BJ119" s="4"/>
      <c r="BK119" s="8"/>
      <c r="BL119" s="4"/>
      <c r="BM119" s="4"/>
      <c r="BN119" s="4"/>
      <c r="BO119" s="4"/>
      <c r="BP119" s="4"/>
      <c r="BQ119" s="4"/>
      <c r="BR119" s="4"/>
      <c r="BS119" s="4"/>
      <c r="BT119" s="4"/>
      <c r="BU119" s="8">
        <f>SUM(AT119)</f>
        <v>701</v>
      </c>
      <c r="BV119" s="1" t="s">
        <v>556</v>
      </c>
      <c r="BW119" s="5">
        <v>113</v>
      </c>
      <c r="BX119" s="4">
        <f t="shared" si="8"/>
        <v>701</v>
      </c>
      <c r="BY119" s="4">
        <f t="shared" si="9"/>
        <v>0</v>
      </c>
      <c r="BZ119" s="4">
        <f t="shared" si="10"/>
        <v>0</v>
      </c>
      <c r="CA119" s="4">
        <f t="shared" si="11"/>
        <v>0</v>
      </c>
      <c r="CB119" s="4">
        <f t="shared" si="12"/>
        <v>0</v>
      </c>
      <c r="CC119" s="4">
        <f t="shared" si="13"/>
        <v>0</v>
      </c>
      <c r="CD119" s="4">
        <f t="shared" si="14"/>
        <v>701</v>
      </c>
      <c r="CE119" s="4">
        <f t="shared" si="15"/>
        <v>0</v>
      </c>
      <c r="CF119" s="5"/>
      <c r="CH119" s="5">
        <v>103</v>
      </c>
      <c r="CI119" s="3">
        <v>0.77</v>
      </c>
    </row>
    <row r="120" spans="1:87">
      <c r="B120" s="5">
        <v>114</v>
      </c>
      <c r="C120" s="1" t="s">
        <v>770</v>
      </c>
      <c r="D120" s="1" t="s">
        <v>582</v>
      </c>
      <c r="E120" s="5">
        <v>116365</v>
      </c>
      <c r="F120" s="8">
        <v>679</v>
      </c>
      <c r="G120" s="20"/>
      <c r="H120" s="20"/>
      <c r="I120" s="20"/>
      <c r="J120" s="20"/>
      <c r="L120" s="20"/>
      <c r="M120" s="20"/>
      <c r="N120" s="26"/>
      <c r="O120" s="26"/>
      <c r="Q120" s="26"/>
      <c r="R120" s="26"/>
      <c r="S120" s="26"/>
      <c r="T120" s="26"/>
      <c r="U120" s="26"/>
      <c r="V120" s="26"/>
      <c r="W120" s="26"/>
      <c r="X120" s="26"/>
      <c r="Y120" s="26">
        <v>104</v>
      </c>
      <c r="Z120" s="26">
        <v>50</v>
      </c>
      <c r="AA120" s="26"/>
      <c r="AB120" s="26"/>
      <c r="AC120" s="26"/>
      <c r="AD120" s="26"/>
      <c r="AE120" s="26"/>
      <c r="AF120" s="26"/>
      <c r="AG120" s="26"/>
      <c r="AH120" s="26"/>
      <c r="AI120" s="26">
        <v>525</v>
      </c>
      <c r="AJ120" s="26"/>
      <c r="AK120" s="26"/>
      <c r="AL120" s="26"/>
      <c r="AM120" s="26"/>
      <c r="AN120" s="26"/>
      <c r="AO120" s="26"/>
      <c r="AP120" s="26"/>
      <c r="AQ120" s="26"/>
      <c r="AR120" s="26"/>
      <c r="AS120" s="8"/>
      <c r="AT120" s="4"/>
      <c r="AU120" s="2"/>
      <c r="AV120" s="2"/>
      <c r="AW120" s="2"/>
      <c r="AX120" s="2"/>
      <c r="AY120" s="3"/>
      <c r="AZ120" s="3"/>
      <c r="BA120" s="3"/>
      <c r="BB120" s="15"/>
      <c r="BC120" s="2"/>
      <c r="BD120" s="2"/>
      <c r="BE120" s="2"/>
      <c r="BF120" s="2"/>
      <c r="BG120" s="2"/>
      <c r="BH120" s="2"/>
      <c r="BI120" s="2"/>
      <c r="BJ120" s="2"/>
      <c r="BK120" s="15"/>
      <c r="BL120" s="4"/>
      <c r="BM120" s="4"/>
      <c r="BN120" s="4"/>
      <c r="BO120" s="4"/>
      <c r="BP120" s="4"/>
      <c r="BQ120" s="4"/>
      <c r="BR120" s="4"/>
      <c r="BS120" s="4"/>
      <c r="BT120" s="4"/>
      <c r="BU120" s="8">
        <f>SUM(Y120,Z120,AI120)</f>
        <v>679</v>
      </c>
      <c r="BV120" s="1" t="s">
        <v>770</v>
      </c>
      <c r="BW120" s="5">
        <v>114</v>
      </c>
      <c r="BX120" s="4">
        <f t="shared" si="8"/>
        <v>525</v>
      </c>
      <c r="BY120" s="4">
        <f t="shared" si="9"/>
        <v>104</v>
      </c>
      <c r="BZ120" s="4">
        <f t="shared" si="10"/>
        <v>50</v>
      </c>
      <c r="CA120" s="4">
        <f t="shared" si="11"/>
        <v>0</v>
      </c>
      <c r="CB120" s="4">
        <f t="shared" si="12"/>
        <v>0</v>
      </c>
      <c r="CC120" s="4">
        <f t="shared" si="13"/>
        <v>0</v>
      </c>
      <c r="CD120" s="4">
        <f t="shared" si="14"/>
        <v>679</v>
      </c>
      <c r="CE120" s="4">
        <f t="shared" si="15"/>
        <v>0</v>
      </c>
      <c r="CF120" s="5"/>
      <c r="CH120" s="5">
        <v>104</v>
      </c>
      <c r="CI120" s="5">
        <v>0.76</v>
      </c>
    </row>
    <row r="121" spans="1:87">
      <c r="B121" s="5">
        <v>115</v>
      </c>
      <c r="C121" s="1" t="s">
        <v>788</v>
      </c>
      <c r="D121" s="1" t="s">
        <v>92</v>
      </c>
      <c r="E121" s="5">
        <v>110377</v>
      </c>
      <c r="F121" s="7">
        <v>659</v>
      </c>
      <c r="O121" s="25">
        <v>23</v>
      </c>
      <c r="P121" s="25">
        <v>77</v>
      </c>
      <c r="R121" s="26">
        <v>429</v>
      </c>
      <c r="V121" s="26">
        <v>37</v>
      </c>
      <c r="AB121" s="25">
        <v>35</v>
      </c>
      <c r="AF121" s="25">
        <v>36</v>
      </c>
      <c r="AG121" s="25">
        <v>45</v>
      </c>
      <c r="AI121" s="26">
        <v>0</v>
      </c>
      <c r="AT121" s="2"/>
      <c r="AU121" s="2"/>
      <c r="AV121" s="2"/>
      <c r="AW121" s="2"/>
      <c r="AX121" s="2"/>
      <c r="AY121" s="3"/>
      <c r="AZ121" s="3"/>
      <c r="BA121" s="3"/>
      <c r="BB121" s="15"/>
      <c r="BC121" s="2"/>
      <c r="BD121" s="2"/>
      <c r="BE121" s="2"/>
      <c r="BF121" s="2"/>
      <c r="BG121" s="2"/>
      <c r="BH121" s="2"/>
      <c r="BI121" s="2"/>
      <c r="BJ121" s="2"/>
      <c r="BK121" s="15"/>
      <c r="BL121" s="4"/>
      <c r="BM121" s="4"/>
      <c r="BN121" s="4"/>
      <c r="BO121" s="4"/>
      <c r="BP121" s="4"/>
      <c r="BQ121" s="4"/>
      <c r="BR121" s="4"/>
      <c r="BS121" s="4"/>
      <c r="BT121" s="4"/>
      <c r="BU121" s="8">
        <f>SUM(P121,R121,V121,AB121,AF121,AG121)</f>
        <v>659</v>
      </c>
      <c r="BV121" s="1" t="s">
        <v>788</v>
      </c>
      <c r="BW121" s="5">
        <v>115</v>
      </c>
      <c r="BX121" s="4">
        <f t="shared" si="8"/>
        <v>429</v>
      </c>
      <c r="BY121" s="4">
        <f t="shared" si="9"/>
        <v>77</v>
      </c>
      <c r="BZ121" s="4">
        <f t="shared" si="10"/>
        <v>45</v>
      </c>
      <c r="CA121" s="4">
        <f t="shared" si="11"/>
        <v>37</v>
      </c>
      <c r="CB121" s="4">
        <f t="shared" si="12"/>
        <v>36</v>
      </c>
      <c r="CC121" s="4">
        <f t="shared" si="13"/>
        <v>35</v>
      </c>
      <c r="CD121" s="4">
        <f t="shared" si="14"/>
        <v>659</v>
      </c>
      <c r="CE121" s="4">
        <f t="shared" si="15"/>
        <v>0</v>
      </c>
      <c r="CF121" s="5"/>
      <c r="CH121" s="5">
        <v>105</v>
      </c>
      <c r="CI121" s="3">
        <v>0.74</v>
      </c>
    </row>
    <row r="122" spans="1:87">
      <c r="B122" s="5">
        <v>116</v>
      </c>
      <c r="C122" s="1" t="s">
        <v>619</v>
      </c>
      <c r="D122" s="1" t="s">
        <v>92</v>
      </c>
      <c r="E122" s="5">
        <v>115690</v>
      </c>
      <c r="F122" s="8">
        <v>642</v>
      </c>
      <c r="G122" s="20"/>
      <c r="H122" s="20"/>
      <c r="I122" s="20"/>
      <c r="J122" s="20"/>
      <c r="L122" s="20"/>
      <c r="M122" s="20"/>
      <c r="N122" s="26"/>
      <c r="O122" s="26"/>
      <c r="Q122" s="26"/>
      <c r="R122" s="26">
        <v>470</v>
      </c>
      <c r="S122" s="26"/>
      <c r="T122" s="26"/>
      <c r="U122" s="26"/>
      <c r="V122" s="26"/>
      <c r="Y122" s="26"/>
      <c r="Z122" s="26"/>
      <c r="AA122" s="26"/>
      <c r="AB122" s="26">
        <v>55</v>
      </c>
      <c r="AC122" s="26"/>
      <c r="AD122" s="26"/>
      <c r="AE122" s="26"/>
      <c r="AF122" s="25">
        <v>44</v>
      </c>
      <c r="AG122" s="25">
        <v>73</v>
      </c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8"/>
      <c r="AT122" s="4"/>
      <c r="AU122" s="2"/>
      <c r="AV122" s="4"/>
      <c r="AW122" s="4"/>
      <c r="AX122" s="4"/>
      <c r="AY122" s="4"/>
      <c r="AZ122" s="4"/>
      <c r="BA122" s="4"/>
      <c r="BB122" s="8"/>
      <c r="BC122" s="4"/>
      <c r="BD122" s="4"/>
      <c r="BE122" s="4"/>
      <c r="BF122" s="4"/>
      <c r="BG122" s="4"/>
      <c r="BH122" s="4"/>
      <c r="BI122" s="4"/>
      <c r="BJ122" s="4"/>
      <c r="BK122" s="8"/>
      <c r="BL122" s="4"/>
      <c r="BM122" s="4"/>
      <c r="BN122" s="4"/>
      <c r="BO122" s="4"/>
      <c r="BP122" s="4"/>
      <c r="BQ122" s="4"/>
      <c r="BR122" s="4"/>
      <c r="BS122" s="4"/>
      <c r="BT122" s="4"/>
      <c r="BU122" s="8">
        <f>SUM(R122,AB122,AF122,AG122)</f>
        <v>642</v>
      </c>
      <c r="BV122" s="1" t="s">
        <v>619</v>
      </c>
      <c r="BW122" s="5">
        <v>116</v>
      </c>
      <c r="BX122" s="4">
        <f t="shared" si="8"/>
        <v>470</v>
      </c>
      <c r="BY122" s="4">
        <f t="shared" si="9"/>
        <v>73</v>
      </c>
      <c r="BZ122" s="4">
        <f t="shared" si="10"/>
        <v>55</v>
      </c>
      <c r="CA122" s="4">
        <f t="shared" si="11"/>
        <v>44</v>
      </c>
      <c r="CB122" s="4">
        <f t="shared" si="12"/>
        <v>0</v>
      </c>
      <c r="CC122" s="4">
        <f t="shared" si="13"/>
        <v>0</v>
      </c>
      <c r="CD122" s="4">
        <f t="shared" si="14"/>
        <v>642</v>
      </c>
      <c r="CE122" s="4">
        <f t="shared" si="15"/>
        <v>0</v>
      </c>
      <c r="CF122" s="5"/>
      <c r="CH122" s="5">
        <v>106</v>
      </c>
      <c r="CI122" s="3">
        <v>0.73</v>
      </c>
    </row>
    <row r="123" spans="1:87">
      <c r="B123" s="5">
        <v>117</v>
      </c>
      <c r="C123" s="1" t="s">
        <v>643</v>
      </c>
      <c r="D123" s="1" t="s">
        <v>10</v>
      </c>
      <c r="E123" s="5">
        <v>130461</v>
      </c>
      <c r="F123" s="8">
        <v>609</v>
      </c>
      <c r="G123" s="20"/>
      <c r="H123" s="20"/>
      <c r="I123" s="20"/>
      <c r="J123" s="20"/>
      <c r="K123" s="20"/>
      <c r="L123" s="20"/>
      <c r="M123" s="20"/>
      <c r="N123" s="26"/>
      <c r="O123" s="26"/>
      <c r="P123" s="26"/>
      <c r="Q123" s="26"/>
      <c r="R123" s="26">
        <v>154</v>
      </c>
      <c r="S123" s="26">
        <v>455</v>
      </c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8"/>
      <c r="AT123" s="4"/>
      <c r="AU123" s="2"/>
      <c r="AV123" s="2"/>
      <c r="AW123" s="2"/>
      <c r="AX123" s="2"/>
      <c r="AY123" s="3"/>
      <c r="AZ123" s="3"/>
      <c r="BA123" s="3"/>
      <c r="BB123" s="15"/>
      <c r="BC123" s="2"/>
      <c r="BD123" s="2"/>
      <c r="BE123" s="2"/>
      <c r="BF123" s="2"/>
      <c r="BG123" s="2"/>
      <c r="BH123" s="2"/>
      <c r="BI123" s="2"/>
      <c r="BJ123" s="2"/>
      <c r="BK123" s="15"/>
      <c r="BL123" s="2"/>
      <c r="BM123" s="2"/>
      <c r="BN123" s="2"/>
      <c r="BO123" s="2"/>
      <c r="BP123" s="2"/>
      <c r="BQ123" s="2"/>
      <c r="BR123" s="2"/>
      <c r="BS123" s="2"/>
      <c r="BT123" s="2"/>
      <c r="BU123" s="8">
        <f>SUM(R123,S123)</f>
        <v>609</v>
      </c>
      <c r="BV123" s="1" t="s">
        <v>643</v>
      </c>
      <c r="BW123" s="5">
        <v>117</v>
      </c>
      <c r="BX123" s="4">
        <f t="shared" si="8"/>
        <v>455</v>
      </c>
      <c r="BY123" s="4">
        <f t="shared" si="9"/>
        <v>154</v>
      </c>
      <c r="BZ123" s="4">
        <f t="shared" si="10"/>
        <v>0</v>
      </c>
      <c r="CA123" s="4">
        <f t="shared" si="11"/>
        <v>0</v>
      </c>
      <c r="CB123" s="4">
        <f t="shared" si="12"/>
        <v>0</v>
      </c>
      <c r="CC123" s="4">
        <f t="shared" si="13"/>
        <v>0</v>
      </c>
      <c r="CD123" s="4">
        <f t="shared" si="14"/>
        <v>609</v>
      </c>
      <c r="CE123" s="4">
        <f t="shared" si="15"/>
        <v>0</v>
      </c>
      <c r="CF123" s="5"/>
      <c r="CH123" s="5">
        <v>107</v>
      </c>
      <c r="CI123" s="5">
        <v>0.72</v>
      </c>
    </row>
    <row r="124" spans="1:87">
      <c r="B124" s="5">
        <v>118</v>
      </c>
      <c r="C124" s="1" t="s">
        <v>1070</v>
      </c>
      <c r="D124" s="1" t="s">
        <v>499</v>
      </c>
      <c r="E124" s="5">
        <v>126063</v>
      </c>
      <c r="F124" s="7">
        <v>607</v>
      </c>
      <c r="L124" s="18">
        <v>72</v>
      </c>
      <c r="R124" s="26"/>
      <c r="AI124" s="25">
        <v>462</v>
      </c>
      <c r="AQ124" s="26">
        <f>ROUNDDOWN(IF(ISNUMBER(AR124),VLOOKUP(AR124,Domestic1,2)*AQ$3),0)</f>
        <v>73</v>
      </c>
      <c r="AR124" s="25">
        <v>3</v>
      </c>
      <c r="AT124" s="2"/>
      <c r="AU124" s="4"/>
      <c r="AV124" s="4"/>
      <c r="AW124" s="4"/>
      <c r="AX124" s="4"/>
      <c r="AY124" s="4"/>
      <c r="AZ124" s="4"/>
      <c r="BA124" s="4"/>
      <c r="BB124" s="8"/>
      <c r="BC124" s="4"/>
      <c r="BD124" s="4"/>
      <c r="BE124" s="4"/>
      <c r="BF124" s="4"/>
      <c r="BG124" s="4"/>
      <c r="BH124" s="4"/>
      <c r="BI124" s="4"/>
      <c r="BJ124" s="4"/>
      <c r="BK124" s="8"/>
      <c r="BL124" s="4"/>
      <c r="BM124" s="4"/>
      <c r="BN124" s="4"/>
      <c r="BO124" s="4"/>
      <c r="BP124" s="4"/>
      <c r="BQ124" s="4"/>
      <c r="BR124" s="4"/>
      <c r="BS124" s="4"/>
      <c r="BT124" s="4"/>
      <c r="BU124" s="8">
        <f>SUM(L124,AI124,AQ124)</f>
        <v>607</v>
      </c>
      <c r="BV124" s="1" t="s">
        <v>1070</v>
      </c>
      <c r="BW124" s="5">
        <v>118</v>
      </c>
      <c r="BX124" s="4">
        <f t="shared" si="8"/>
        <v>462</v>
      </c>
      <c r="BY124" s="4">
        <f t="shared" si="9"/>
        <v>73</v>
      </c>
      <c r="BZ124" s="4">
        <f t="shared" si="10"/>
        <v>72</v>
      </c>
      <c r="CA124" s="4">
        <f t="shared" si="11"/>
        <v>3</v>
      </c>
      <c r="CB124" s="4">
        <f t="shared" si="12"/>
        <v>0</v>
      </c>
      <c r="CC124" s="4">
        <f t="shared" si="13"/>
        <v>0</v>
      </c>
      <c r="CD124" s="4">
        <f t="shared" si="14"/>
        <v>610</v>
      </c>
      <c r="CE124" s="4">
        <f t="shared" si="15"/>
        <v>-3</v>
      </c>
      <c r="CF124" s="5"/>
      <c r="CH124" s="5">
        <v>108</v>
      </c>
      <c r="CI124" s="5">
        <v>0.71</v>
      </c>
    </row>
    <row r="125" spans="1:87">
      <c r="B125" s="5">
        <v>119</v>
      </c>
      <c r="C125" s="1" t="s">
        <v>588</v>
      </c>
      <c r="D125" s="1" t="s">
        <v>92</v>
      </c>
      <c r="E125" s="5">
        <v>107748</v>
      </c>
      <c r="F125" s="8">
        <v>578</v>
      </c>
      <c r="G125" s="20"/>
      <c r="H125" s="20"/>
      <c r="I125" s="20"/>
      <c r="J125" s="20"/>
      <c r="L125" s="20"/>
      <c r="M125" s="20">
        <v>43</v>
      </c>
      <c r="N125" s="26"/>
      <c r="O125" s="26"/>
      <c r="Q125" s="26"/>
      <c r="R125" s="26">
        <v>407</v>
      </c>
      <c r="S125" s="26"/>
      <c r="T125" s="26"/>
      <c r="U125" s="26"/>
      <c r="V125" s="26"/>
      <c r="W125" s="26"/>
      <c r="X125" s="26"/>
      <c r="Y125" s="26">
        <v>100</v>
      </c>
      <c r="Z125" s="26"/>
      <c r="AA125" s="26"/>
      <c r="AB125" s="26">
        <v>0</v>
      </c>
      <c r="AC125" s="26"/>
      <c r="AD125" s="26"/>
      <c r="AE125" s="26"/>
      <c r="AF125" s="26">
        <v>28</v>
      </c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8"/>
      <c r="AT125" s="4"/>
      <c r="AU125" s="4"/>
      <c r="AV125" s="4"/>
      <c r="AW125" s="4"/>
      <c r="AX125" s="4"/>
      <c r="AY125" s="4"/>
      <c r="AZ125" s="4"/>
      <c r="BA125" s="4"/>
      <c r="BB125" s="8"/>
      <c r="BC125" s="4"/>
      <c r="BD125" s="4"/>
      <c r="BE125" s="4"/>
      <c r="BF125" s="4"/>
      <c r="BG125" s="4"/>
      <c r="BH125" s="4"/>
      <c r="BI125" s="4"/>
      <c r="BJ125" s="4"/>
      <c r="BK125" s="8"/>
      <c r="BL125" s="4"/>
      <c r="BM125" s="4"/>
      <c r="BN125" s="4"/>
      <c r="BO125" s="4"/>
      <c r="BP125" s="4"/>
      <c r="BQ125" s="4"/>
      <c r="BR125" s="4"/>
      <c r="BS125" s="4"/>
      <c r="BT125" s="4"/>
      <c r="BU125" s="8">
        <f>SUM(M125,R125,Y125,AF125)</f>
        <v>578</v>
      </c>
      <c r="BV125" s="1" t="s">
        <v>588</v>
      </c>
      <c r="BW125" s="5">
        <v>119</v>
      </c>
      <c r="BX125" s="4">
        <f t="shared" si="8"/>
        <v>407</v>
      </c>
      <c r="BY125" s="4">
        <f t="shared" si="9"/>
        <v>100</v>
      </c>
      <c r="BZ125" s="4">
        <f t="shared" si="10"/>
        <v>43</v>
      </c>
      <c r="CA125" s="4">
        <f t="shared" si="11"/>
        <v>28</v>
      </c>
      <c r="CB125" s="4">
        <f t="shared" si="12"/>
        <v>0</v>
      </c>
      <c r="CC125" s="4">
        <f t="shared" si="13"/>
        <v>0</v>
      </c>
      <c r="CD125" s="4">
        <f t="shared" si="14"/>
        <v>578</v>
      </c>
      <c r="CE125" s="4">
        <f t="shared" si="15"/>
        <v>0</v>
      </c>
      <c r="CF125" s="5"/>
      <c r="CH125" s="5">
        <v>109</v>
      </c>
      <c r="CI125" s="3">
        <v>0.7</v>
      </c>
    </row>
    <row r="126" spans="1:87">
      <c r="B126" s="5">
        <v>120</v>
      </c>
      <c r="C126" s="17" t="s">
        <v>851</v>
      </c>
      <c r="D126" s="17" t="s">
        <v>864</v>
      </c>
      <c r="E126" s="18">
        <v>36800</v>
      </c>
      <c r="F126" s="7">
        <v>567</v>
      </c>
      <c r="H126" s="20">
        <v>71</v>
      </c>
      <c r="I126" s="20"/>
      <c r="R126" s="26"/>
      <c r="V126" s="26"/>
      <c r="AI126" s="26"/>
      <c r="AT126" s="20"/>
      <c r="AU126" s="19"/>
      <c r="AV126" s="19"/>
      <c r="AW126" s="19"/>
      <c r="AX126" s="19"/>
      <c r="AY126" s="21"/>
      <c r="AZ126" s="21"/>
      <c r="BA126" s="21"/>
      <c r="BB126" s="15"/>
      <c r="BC126" s="19"/>
      <c r="BD126" s="19"/>
      <c r="BE126" s="19"/>
      <c r="BF126" s="19"/>
      <c r="BG126" s="19"/>
      <c r="BH126" s="19"/>
      <c r="BI126" s="19"/>
      <c r="BJ126" s="19"/>
      <c r="BK126" s="15"/>
      <c r="BL126" s="20"/>
      <c r="BM126" s="4"/>
      <c r="BN126" s="20"/>
      <c r="BO126" s="20"/>
      <c r="BP126" s="20"/>
      <c r="BQ126" s="20"/>
      <c r="BR126" s="20"/>
      <c r="BS126" s="20"/>
      <c r="BT126" s="20">
        <v>496</v>
      </c>
      <c r="BU126" s="8">
        <f>SUM(H126,BT126)</f>
        <v>567</v>
      </c>
      <c r="BV126" s="17" t="s">
        <v>851</v>
      </c>
      <c r="BW126" s="5">
        <v>120</v>
      </c>
      <c r="BX126" s="4">
        <f t="shared" si="8"/>
        <v>496</v>
      </c>
      <c r="BY126" s="4">
        <f t="shared" si="9"/>
        <v>71</v>
      </c>
      <c r="BZ126" s="4">
        <f t="shared" si="10"/>
        <v>0</v>
      </c>
      <c r="CA126" s="4">
        <f t="shared" si="11"/>
        <v>0</v>
      </c>
      <c r="CB126" s="4">
        <f t="shared" si="12"/>
        <v>0</v>
      </c>
      <c r="CC126" s="4">
        <f t="shared" si="13"/>
        <v>0</v>
      </c>
      <c r="CD126" s="4">
        <f t="shared" si="14"/>
        <v>567</v>
      </c>
      <c r="CE126" s="4">
        <f t="shared" si="15"/>
        <v>0</v>
      </c>
      <c r="CF126" s="5"/>
      <c r="CH126" s="5">
        <v>110</v>
      </c>
      <c r="CI126" s="5">
        <v>0.69</v>
      </c>
    </row>
    <row r="127" spans="1:87">
      <c r="B127" s="5">
        <v>121</v>
      </c>
      <c r="C127" s="1" t="s">
        <v>985</v>
      </c>
      <c r="D127" s="1" t="s">
        <v>28</v>
      </c>
      <c r="E127" s="5">
        <v>100027</v>
      </c>
      <c r="F127" s="7">
        <v>557</v>
      </c>
      <c r="U127" s="25">
        <v>58</v>
      </c>
      <c r="AI127" s="25">
        <v>499</v>
      </c>
      <c r="AT127" s="4"/>
      <c r="AU127" s="2"/>
      <c r="AV127" s="2"/>
      <c r="AW127" s="2"/>
      <c r="AX127" s="2"/>
      <c r="AY127" s="3"/>
      <c r="AZ127" s="3"/>
      <c r="BA127" s="3"/>
      <c r="BB127" s="15"/>
      <c r="BC127" s="2"/>
      <c r="BD127" s="2"/>
      <c r="BE127" s="2"/>
      <c r="BF127" s="2"/>
      <c r="BG127" s="2"/>
      <c r="BH127" s="2"/>
      <c r="BI127" s="2"/>
      <c r="BJ127" s="2"/>
      <c r="BK127" s="15"/>
      <c r="BL127" s="4"/>
      <c r="BM127" s="4"/>
      <c r="BN127" s="4"/>
      <c r="BO127" s="4"/>
      <c r="BP127" s="4"/>
      <c r="BQ127" s="4"/>
      <c r="BR127" s="4"/>
      <c r="BS127" s="4"/>
      <c r="BT127" s="4"/>
      <c r="BU127" s="8">
        <f>SUM(U127,AI127)</f>
        <v>557</v>
      </c>
      <c r="BV127" s="1" t="s">
        <v>985</v>
      </c>
      <c r="BW127" s="5">
        <v>121</v>
      </c>
      <c r="BX127" s="4">
        <f t="shared" si="8"/>
        <v>499</v>
      </c>
      <c r="BY127" s="4">
        <f t="shared" si="9"/>
        <v>58</v>
      </c>
      <c r="BZ127" s="4">
        <f t="shared" si="10"/>
        <v>0</v>
      </c>
      <c r="CA127" s="4">
        <f t="shared" si="11"/>
        <v>0</v>
      </c>
      <c r="CB127" s="4">
        <f t="shared" si="12"/>
        <v>0</v>
      </c>
      <c r="CC127" s="4">
        <f t="shared" si="13"/>
        <v>0</v>
      </c>
      <c r="CD127" s="4">
        <f t="shared" si="14"/>
        <v>557</v>
      </c>
      <c r="CE127" s="4">
        <f t="shared" si="15"/>
        <v>0</v>
      </c>
      <c r="CF127" s="5"/>
      <c r="CH127" s="5">
        <v>111</v>
      </c>
      <c r="CI127" s="3">
        <v>0.68</v>
      </c>
    </row>
    <row r="128" spans="1:87">
      <c r="B128" s="5">
        <v>122</v>
      </c>
      <c r="C128" s="1" t="s">
        <v>994</v>
      </c>
      <c r="D128" s="1" t="s">
        <v>1064</v>
      </c>
      <c r="E128" s="5">
        <v>106785</v>
      </c>
      <c r="F128" s="7">
        <v>554</v>
      </c>
      <c r="W128" s="25">
        <v>0</v>
      </c>
      <c r="AI128" s="25">
        <v>495</v>
      </c>
      <c r="AQ128" s="26">
        <f>ROUNDDOWN(IF(ISNUMBER(AR128),VLOOKUP(AR128,Domestic1,2)*AQ$3),0)</f>
        <v>59</v>
      </c>
      <c r="AR128" s="25">
        <v>7</v>
      </c>
      <c r="AT128" s="4"/>
      <c r="AU128" s="2"/>
      <c r="AV128" s="2"/>
      <c r="AW128" s="2"/>
      <c r="AX128" s="2"/>
      <c r="AY128" s="3"/>
      <c r="AZ128" s="3"/>
      <c r="BA128" s="3"/>
      <c r="BB128" s="15"/>
      <c r="BC128" s="2"/>
      <c r="BD128" s="2"/>
      <c r="BE128" s="2"/>
      <c r="BF128" s="2"/>
      <c r="BG128" s="2"/>
      <c r="BH128" s="2"/>
      <c r="BI128" s="2"/>
      <c r="BJ128" s="2"/>
      <c r="BK128" s="15"/>
      <c r="BL128" s="4"/>
      <c r="BM128" s="4"/>
      <c r="BN128" s="4"/>
      <c r="BO128" s="4"/>
      <c r="BP128" s="4"/>
      <c r="BQ128" s="4"/>
      <c r="BR128" s="4"/>
      <c r="BS128" s="4"/>
      <c r="BT128" s="4"/>
      <c r="BU128" s="8">
        <f>SUM(AI128,AQ128)</f>
        <v>554</v>
      </c>
      <c r="BV128" s="1" t="s">
        <v>994</v>
      </c>
      <c r="BW128" s="5">
        <v>122</v>
      </c>
      <c r="BX128" s="4">
        <f t="shared" si="8"/>
        <v>495</v>
      </c>
      <c r="BY128" s="4">
        <f t="shared" si="9"/>
        <v>59</v>
      </c>
      <c r="BZ128" s="4">
        <f t="shared" si="10"/>
        <v>7</v>
      </c>
      <c r="CA128" s="4">
        <f t="shared" si="11"/>
        <v>0</v>
      </c>
      <c r="CB128" s="4">
        <f t="shared" si="12"/>
        <v>0</v>
      </c>
      <c r="CC128" s="4">
        <f t="shared" si="13"/>
        <v>0</v>
      </c>
      <c r="CD128" s="4">
        <f t="shared" si="14"/>
        <v>561</v>
      </c>
      <c r="CE128" s="4">
        <f t="shared" si="15"/>
        <v>-7</v>
      </c>
      <c r="CF128" s="5"/>
      <c r="CH128" s="5">
        <v>112</v>
      </c>
      <c r="CI128" s="5">
        <v>0.67</v>
      </c>
    </row>
    <row r="129" spans="1:87">
      <c r="B129" s="5">
        <v>123</v>
      </c>
      <c r="C129" s="1" t="s">
        <v>1037</v>
      </c>
      <c r="D129" s="1" t="s">
        <v>792</v>
      </c>
      <c r="E129" s="5" t="s">
        <v>1038</v>
      </c>
      <c r="F129" s="7">
        <v>536</v>
      </c>
      <c r="AC129" s="25">
        <v>34</v>
      </c>
      <c r="AI129" s="25">
        <v>502</v>
      </c>
      <c r="AT129" s="2"/>
      <c r="AU129" s="4"/>
      <c r="AV129" s="4"/>
      <c r="AW129" s="4"/>
      <c r="AX129" s="4"/>
      <c r="AY129" s="4"/>
      <c r="AZ129" s="4"/>
      <c r="BA129" s="4"/>
      <c r="BB129" s="8"/>
      <c r="BC129" s="4"/>
      <c r="BD129" s="4"/>
      <c r="BE129" s="4"/>
      <c r="BF129" s="4"/>
      <c r="BG129" s="4"/>
      <c r="BH129" s="4"/>
      <c r="BI129" s="4"/>
      <c r="BJ129" s="4"/>
      <c r="BK129" s="8"/>
      <c r="BL129" s="4"/>
      <c r="BM129" s="4"/>
      <c r="BN129" s="4"/>
      <c r="BO129" s="4"/>
      <c r="BP129" s="4"/>
      <c r="BQ129" s="4"/>
      <c r="BR129" s="4"/>
      <c r="BS129" s="4"/>
      <c r="BT129" s="4"/>
      <c r="BU129" s="8">
        <f>SUM(AC129,AI129)</f>
        <v>536</v>
      </c>
      <c r="BV129" s="1" t="s">
        <v>1037</v>
      </c>
      <c r="BW129" s="5">
        <v>123</v>
      </c>
      <c r="BX129" s="4">
        <f t="shared" si="8"/>
        <v>502</v>
      </c>
      <c r="BY129" s="4">
        <f t="shared" si="9"/>
        <v>34</v>
      </c>
      <c r="BZ129" s="4">
        <f t="shared" si="10"/>
        <v>0</v>
      </c>
      <c r="CA129" s="4">
        <f t="shared" si="11"/>
        <v>0</v>
      </c>
      <c r="CB129" s="4">
        <f t="shared" si="12"/>
        <v>0</v>
      </c>
      <c r="CC129" s="4">
        <f t="shared" si="13"/>
        <v>0</v>
      </c>
      <c r="CD129" s="4">
        <f t="shared" si="14"/>
        <v>536</v>
      </c>
      <c r="CE129" s="4">
        <f t="shared" si="15"/>
        <v>0</v>
      </c>
      <c r="CF129" s="5"/>
      <c r="CH129" s="5">
        <v>113</v>
      </c>
      <c r="CI129" s="5">
        <v>0.66</v>
      </c>
    </row>
    <row r="130" spans="1:87">
      <c r="B130" s="5">
        <v>124</v>
      </c>
      <c r="C130" s="1" t="s">
        <v>955</v>
      </c>
      <c r="D130" s="1" t="s">
        <v>862</v>
      </c>
      <c r="E130" s="5">
        <v>110984</v>
      </c>
      <c r="F130" s="7">
        <v>494</v>
      </c>
      <c r="R130" s="26">
        <v>494</v>
      </c>
      <c r="AI130" s="26"/>
      <c r="AT130" s="2"/>
      <c r="AU130" s="2"/>
      <c r="AV130" s="2"/>
      <c r="AW130" s="2"/>
      <c r="AX130" s="2"/>
      <c r="AY130" s="3"/>
      <c r="AZ130" s="3"/>
      <c r="BA130" s="3"/>
      <c r="BB130" s="15"/>
      <c r="BC130" s="2"/>
      <c r="BD130" s="2"/>
      <c r="BE130" s="2"/>
      <c r="BF130" s="2"/>
      <c r="BG130" s="2"/>
      <c r="BH130" s="2"/>
      <c r="BI130" s="2"/>
      <c r="BJ130" s="2"/>
      <c r="BK130" s="15"/>
      <c r="BL130" s="4"/>
      <c r="BM130" s="4"/>
      <c r="BN130" s="4"/>
      <c r="BO130" s="4"/>
      <c r="BP130" s="4"/>
      <c r="BQ130" s="4"/>
      <c r="BR130" s="4"/>
      <c r="BS130" s="4"/>
      <c r="BT130" s="4"/>
      <c r="BU130" s="8">
        <f>SUM(R130)</f>
        <v>494</v>
      </c>
      <c r="BV130" s="1" t="s">
        <v>955</v>
      </c>
      <c r="BW130" s="5">
        <v>124</v>
      </c>
      <c r="BX130" s="4">
        <f t="shared" si="8"/>
        <v>494</v>
      </c>
      <c r="BY130" s="4">
        <f t="shared" si="9"/>
        <v>0</v>
      </c>
      <c r="BZ130" s="4">
        <f t="shared" si="10"/>
        <v>0</v>
      </c>
      <c r="CA130" s="4">
        <f t="shared" si="11"/>
        <v>0</v>
      </c>
      <c r="CB130" s="4">
        <f t="shared" si="12"/>
        <v>0</v>
      </c>
      <c r="CC130" s="4">
        <f t="shared" si="13"/>
        <v>0</v>
      </c>
      <c r="CD130" s="4">
        <f t="shared" si="14"/>
        <v>494</v>
      </c>
      <c r="CE130" s="4">
        <f t="shared" si="15"/>
        <v>0</v>
      </c>
      <c r="CF130" s="5"/>
      <c r="CH130" s="5">
        <v>114</v>
      </c>
      <c r="CI130" s="5">
        <v>0.65</v>
      </c>
    </row>
    <row r="131" spans="1:87">
      <c r="B131" s="5">
        <v>125</v>
      </c>
      <c r="C131" s="1" t="s">
        <v>1069</v>
      </c>
      <c r="D131" s="1" t="s">
        <v>618</v>
      </c>
      <c r="E131" s="5">
        <v>127916</v>
      </c>
      <c r="F131" s="7">
        <v>493</v>
      </c>
      <c r="AI131" s="25">
        <v>493</v>
      </c>
      <c r="AT131" s="4"/>
      <c r="AU131" s="2"/>
      <c r="AV131" s="2"/>
      <c r="AW131" s="2"/>
      <c r="AX131" s="2"/>
      <c r="AY131" s="3"/>
      <c r="AZ131" s="3"/>
      <c r="BA131" s="3"/>
      <c r="BB131" s="15"/>
      <c r="BC131" s="2"/>
      <c r="BD131" s="2"/>
      <c r="BE131" s="2"/>
      <c r="BF131" s="2"/>
      <c r="BG131" s="2"/>
      <c r="BH131" s="2"/>
      <c r="BI131" s="2"/>
      <c r="BJ131" s="2"/>
      <c r="BK131" s="15"/>
      <c r="BL131" s="4"/>
      <c r="BM131" s="4"/>
      <c r="BN131" s="4"/>
      <c r="BO131" s="4"/>
      <c r="BP131" s="4"/>
      <c r="BQ131" s="4"/>
      <c r="BR131" s="4"/>
      <c r="BS131" s="4"/>
      <c r="BT131" s="4"/>
      <c r="BU131" s="8">
        <f>SUM(AI131)</f>
        <v>493</v>
      </c>
      <c r="BV131" s="1" t="s">
        <v>656</v>
      </c>
      <c r="BW131" s="5">
        <v>125</v>
      </c>
      <c r="BX131" s="4">
        <f t="shared" si="8"/>
        <v>493</v>
      </c>
      <c r="BY131" s="4">
        <f t="shared" si="9"/>
        <v>0</v>
      </c>
      <c r="BZ131" s="4">
        <f t="shared" si="10"/>
        <v>0</v>
      </c>
      <c r="CA131" s="4">
        <f t="shared" si="11"/>
        <v>0</v>
      </c>
      <c r="CB131" s="4">
        <f t="shared" si="12"/>
        <v>0</v>
      </c>
      <c r="CC131" s="4">
        <f t="shared" si="13"/>
        <v>0</v>
      </c>
      <c r="CD131" s="4">
        <f t="shared" si="14"/>
        <v>493</v>
      </c>
      <c r="CE131" s="4">
        <f t="shared" si="15"/>
        <v>0</v>
      </c>
      <c r="CF131" s="5"/>
      <c r="CH131" s="5">
        <v>115</v>
      </c>
      <c r="CI131" s="5">
        <v>0.64</v>
      </c>
    </row>
    <row r="132" spans="1:87">
      <c r="B132" s="5">
        <v>126</v>
      </c>
      <c r="C132" s="1" t="s">
        <v>696</v>
      </c>
      <c r="D132" s="1" t="s">
        <v>697</v>
      </c>
      <c r="E132" s="5">
        <v>110430</v>
      </c>
      <c r="F132" s="8">
        <v>484</v>
      </c>
      <c r="G132" s="20"/>
      <c r="H132" s="20"/>
      <c r="I132" s="20"/>
      <c r="J132" s="20"/>
      <c r="K132" s="18">
        <v>434</v>
      </c>
      <c r="L132" s="20"/>
      <c r="M132" s="20"/>
      <c r="N132" s="26"/>
      <c r="O132" s="26"/>
      <c r="Q132" s="26">
        <v>50</v>
      </c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8"/>
      <c r="AT132" s="4"/>
      <c r="AU132" s="2"/>
      <c r="AV132" s="2"/>
      <c r="AW132" s="2"/>
      <c r="AX132" s="2"/>
      <c r="AY132" s="4"/>
      <c r="AZ132" s="3"/>
      <c r="BA132" s="3"/>
      <c r="BB132" s="15"/>
      <c r="BC132" s="2"/>
      <c r="BD132" s="2"/>
      <c r="BE132" s="2"/>
      <c r="BF132" s="2"/>
      <c r="BG132" s="2"/>
      <c r="BH132" s="2"/>
      <c r="BI132" s="2"/>
      <c r="BJ132" s="2"/>
      <c r="BK132" s="15"/>
      <c r="BL132" s="4"/>
      <c r="BM132" s="4"/>
      <c r="BN132" s="4"/>
      <c r="BO132" s="4"/>
      <c r="BP132" s="4"/>
      <c r="BQ132" s="4"/>
      <c r="BR132" s="4"/>
      <c r="BS132" s="4"/>
      <c r="BT132" s="4"/>
      <c r="BU132" s="8">
        <f>SUM(K132,Q132)</f>
        <v>484</v>
      </c>
      <c r="BV132" s="1" t="s">
        <v>696</v>
      </c>
      <c r="BW132" s="5">
        <v>126</v>
      </c>
      <c r="BX132" s="4">
        <f t="shared" si="8"/>
        <v>434</v>
      </c>
      <c r="BY132" s="4">
        <f t="shared" si="9"/>
        <v>50</v>
      </c>
      <c r="BZ132" s="4">
        <f t="shared" si="10"/>
        <v>0</v>
      </c>
      <c r="CA132" s="4">
        <f t="shared" si="11"/>
        <v>0</v>
      </c>
      <c r="CB132" s="4">
        <f t="shared" si="12"/>
        <v>0</v>
      </c>
      <c r="CC132" s="4">
        <f t="shared" si="13"/>
        <v>0</v>
      </c>
      <c r="CD132" s="4">
        <f t="shared" si="14"/>
        <v>484</v>
      </c>
      <c r="CE132" s="4">
        <f t="shared" si="15"/>
        <v>0</v>
      </c>
      <c r="CF132" s="5"/>
      <c r="CH132" s="5">
        <v>116</v>
      </c>
      <c r="CI132" s="3">
        <v>0.63</v>
      </c>
    </row>
    <row r="133" spans="1:87">
      <c r="A133" s="5">
        <v>1</v>
      </c>
      <c r="B133" s="5">
        <v>127</v>
      </c>
      <c r="C133" s="1" t="s">
        <v>147</v>
      </c>
      <c r="D133" s="1" t="s">
        <v>37</v>
      </c>
      <c r="E133" s="5">
        <v>53117</v>
      </c>
      <c r="F133" s="8">
        <v>468</v>
      </c>
      <c r="G133" s="20"/>
      <c r="H133" s="20"/>
      <c r="I133" s="20"/>
      <c r="J133" s="20"/>
      <c r="L133" s="20"/>
      <c r="M133" s="20"/>
      <c r="N133" s="26"/>
      <c r="O133" s="26"/>
      <c r="P133" s="26"/>
      <c r="Q133" s="26"/>
      <c r="R133" s="26"/>
      <c r="S133" s="26">
        <v>468</v>
      </c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8"/>
      <c r="AT133" s="4"/>
      <c r="AU133" s="4"/>
      <c r="AV133" s="4"/>
      <c r="AW133" s="4"/>
      <c r="AX133" s="4"/>
      <c r="AY133" s="4"/>
      <c r="AZ133" s="4"/>
      <c r="BA133" s="4"/>
      <c r="BB133" s="8"/>
      <c r="BC133" s="4"/>
      <c r="BD133" s="4"/>
      <c r="BE133" s="4"/>
      <c r="BF133" s="4"/>
      <c r="BG133" s="4"/>
      <c r="BH133" s="4"/>
      <c r="BI133" s="4"/>
      <c r="BJ133" s="4"/>
      <c r="BK133" s="8"/>
      <c r="BL133" s="4"/>
      <c r="BM133" s="4"/>
      <c r="BN133" s="4"/>
      <c r="BO133" s="4"/>
      <c r="BP133" s="4"/>
      <c r="BQ133" s="4"/>
      <c r="BR133" s="4"/>
      <c r="BS133" s="4"/>
      <c r="BT133" s="4"/>
      <c r="BU133" s="8">
        <f>SUM(S133)</f>
        <v>468</v>
      </c>
      <c r="BV133" s="1" t="s">
        <v>147</v>
      </c>
      <c r="BW133" s="5">
        <v>127</v>
      </c>
      <c r="BX133" s="4">
        <f t="shared" si="8"/>
        <v>468</v>
      </c>
      <c r="BY133" s="4">
        <f t="shared" si="9"/>
        <v>0</v>
      </c>
      <c r="BZ133" s="4">
        <f t="shared" si="10"/>
        <v>0</v>
      </c>
      <c r="CA133" s="4">
        <f t="shared" si="11"/>
        <v>0</v>
      </c>
      <c r="CB133" s="4">
        <f t="shared" si="12"/>
        <v>0</v>
      </c>
      <c r="CC133" s="4">
        <f t="shared" si="13"/>
        <v>0</v>
      </c>
      <c r="CD133" s="4">
        <f t="shared" si="14"/>
        <v>468</v>
      </c>
      <c r="CE133" s="4">
        <f t="shared" si="15"/>
        <v>0</v>
      </c>
      <c r="CF133" s="5"/>
      <c r="CH133" s="5">
        <v>117</v>
      </c>
      <c r="CI133" s="3">
        <v>0.62</v>
      </c>
    </row>
    <row r="134" spans="1:87">
      <c r="B134" s="5">
        <v>128</v>
      </c>
      <c r="C134" s="1" t="s">
        <v>961</v>
      </c>
      <c r="D134" s="1" t="s">
        <v>218</v>
      </c>
      <c r="E134" s="5">
        <v>134681</v>
      </c>
      <c r="F134" s="7">
        <v>465</v>
      </c>
      <c r="R134" s="26">
        <v>151</v>
      </c>
      <c r="S134" s="26">
        <v>314</v>
      </c>
      <c r="AT134" s="2"/>
      <c r="AU134" s="2"/>
      <c r="AV134" s="2"/>
      <c r="AW134" s="2"/>
      <c r="AX134" s="2"/>
      <c r="AY134" s="3"/>
      <c r="AZ134" s="3"/>
      <c r="BA134" s="3"/>
      <c r="BB134" s="15"/>
      <c r="BC134" s="2"/>
      <c r="BD134" s="2"/>
      <c r="BE134" s="2"/>
      <c r="BF134" s="2"/>
      <c r="BG134" s="2"/>
      <c r="BH134" s="2"/>
      <c r="BI134" s="2"/>
      <c r="BJ134" s="2"/>
      <c r="BK134" s="15"/>
      <c r="BL134" s="4"/>
      <c r="BM134" s="4"/>
      <c r="BN134" s="4"/>
      <c r="BO134" s="4"/>
      <c r="BP134" s="4"/>
      <c r="BQ134" s="4"/>
      <c r="BR134" s="4"/>
      <c r="BS134" s="4"/>
      <c r="BT134" s="4"/>
      <c r="BU134" s="8">
        <f>SUM(R134,S134)</f>
        <v>465</v>
      </c>
      <c r="BV134" s="1" t="s">
        <v>961</v>
      </c>
      <c r="BW134" s="5">
        <v>128</v>
      </c>
      <c r="BX134" s="4">
        <f t="shared" si="8"/>
        <v>314</v>
      </c>
      <c r="BY134" s="4">
        <f t="shared" si="9"/>
        <v>151</v>
      </c>
      <c r="BZ134" s="4">
        <f t="shared" si="10"/>
        <v>0</v>
      </c>
      <c r="CA134" s="4">
        <f t="shared" si="11"/>
        <v>0</v>
      </c>
      <c r="CB134" s="4">
        <f t="shared" si="12"/>
        <v>0</v>
      </c>
      <c r="CC134" s="4">
        <f t="shared" si="13"/>
        <v>0</v>
      </c>
      <c r="CD134" s="4">
        <f t="shared" si="14"/>
        <v>465</v>
      </c>
      <c r="CE134" s="4">
        <f t="shared" si="15"/>
        <v>0</v>
      </c>
      <c r="CF134" s="5"/>
      <c r="CH134" s="5">
        <v>118</v>
      </c>
      <c r="CI134" s="3">
        <v>0.61</v>
      </c>
    </row>
    <row r="135" spans="1:87">
      <c r="B135" s="5">
        <v>129</v>
      </c>
      <c r="C135" s="1" t="s">
        <v>796</v>
      </c>
      <c r="D135" s="1" t="s">
        <v>37</v>
      </c>
      <c r="E135" s="5">
        <v>108512</v>
      </c>
      <c r="F135" s="7">
        <v>459</v>
      </c>
      <c r="I135" s="20"/>
      <c r="R135" s="26"/>
      <c r="AI135" s="26">
        <v>459</v>
      </c>
      <c r="AT135" s="4"/>
      <c r="AU135" s="2"/>
      <c r="AV135" s="2"/>
      <c r="AW135" s="2"/>
      <c r="AX135" s="2"/>
      <c r="AY135" s="3"/>
      <c r="AZ135" s="3"/>
      <c r="BA135" s="3"/>
      <c r="BB135" s="15"/>
      <c r="BC135" s="2"/>
      <c r="BD135" s="2"/>
      <c r="BE135" s="2"/>
      <c r="BF135" s="2"/>
      <c r="BG135" s="2"/>
      <c r="BH135" s="2"/>
      <c r="BI135" s="2"/>
      <c r="BJ135" s="2"/>
      <c r="BK135" s="15"/>
      <c r="BL135" s="4"/>
      <c r="BM135" s="4"/>
      <c r="BN135" s="4"/>
      <c r="BO135" s="4"/>
      <c r="BP135" s="4"/>
      <c r="BQ135" s="4"/>
      <c r="BR135" s="4"/>
      <c r="BS135" s="4"/>
      <c r="BT135" s="4"/>
      <c r="BU135" s="8">
        <f>SUM(AI135)</f>
        <v>459</v>
      </c>
      <c r="BV135" s="1" t="s">
        <v>796</v>
      </c>
      <c r="BW135" s="5">
        <v>129</v>
      </c>
      <c r="BX135" s="4">
        <f t="shared" ref="BX135:BX198" si="16">IF(COUNT(H135:BT135)&gt;0,LARGE(H135:BT135,1),0)</f>
        <v>459</v>
      </c>
      <c r="BY135" s="4">
        <f t="shared" ref="BY135:BY198" si="17">IF(COUNT(H135:BT135)&gt;1,LARGE(H135:BT135,2),0)</f>
        <v>0</v>
      </c>
      <c r="BZ135" s="4">
        <f t="shared" ref="BZ135:BZ198" si="18">IF(COUNT(H135:BT135)&gt;2,LARGE(H135:BT135,3),0)</f>
        <v>0</v>
      </c>
      <c r="CA135" s="4">
        <f t="shared" ref="CA135:CA198" si="19">IF(COUNT(H135:BT135)&gt;3,LARGE(H135:BT135,4),0)</f>
        <v>0</v>
      </c>
      <c r="CB135" s="4">
        <f t="shared" ref="CB135:CB198" si="20">IF(COUNT(H135:BT135)&gt;4,LARGE(H135:BT135,5),0)</f>
        <v>0</v>
      </c>
      <c r="CC135" s="4">
        <f t="shared" si="13"/>
        <v>0</v>
      </c>
      <c r="CD135" s="4">
        <f t="shared" si="14"/>
        <v>459</v>
      </c>
      <c r="CE135" s="4">
        <f t="shared" si="15"/>
        <v>0</v>
      </c>
      <c r="CF135" s="5"/>
      <c r="CH135" s="5">
        <v>119</v>
      </c>
      <c r="CI135" s="3">
        <v>0.6</v>
      </c>
    </row>
    <row r="136" spans="1:87">
      <c r="B136" s="5">
        <v>130</v>
      </c>
      <c r="C136" s="1" t="s">
        <v>922</v>
      </c>
      <c r="D136" s="1" t="s">
        <v>923</v>
      </c>
      <c r="E136" s="5">
        <v>133708</v>
      </c>
      <c r="F136" s="7">
        <v>458</v>
      </c>
      <c r="P136" s="25">
        <v>235</v>
      </c>
      <c r="R136" s="26"/>
      <c r="W136" s="26">
        <v>223</v>
      </c>
      <c r="AT136" s="2"/>
      <c r="AU136" s="2"/>
      <c r="AV136" s="2"/>
      <c r="AW136" s="2"/>
      <c r="AX136" s="2"/>
      <c r="AY136" s="3"/>
      <c r="AZ136" s="3"/>
      <c r="BA136" s="3"/>
      <c r="BB136" s="15"/>
      <c r="BC136" s="2"/>
      <c r="BD136" s="2"/>
      <c r="BE136" s="2"/>
      <c r="BF136" s="2"/>
      <c r="BG136" s="2"/>
      <c r="BH136" s="2"/>
      <c r="BI136" s="2"/>
      <c r="BJ136" s="2"/>
      <c r="BK136" s="15"/>
      <c r="BL136" s="4"/>
      <c r="BM136" s="4"/>
      <c r="BN136" s="4"/>
      <c r="BO136" s="4"/>
      <c r="BP136" s="4"/>
      <c r="BQ136" s="4"/>
      <c r="BR136" s="4"/>
      <c r="BS136" s="4"/>
      <c r="BT136" s="4"/>
      <c r="BU136" s="8">
        <f>SUM(P136,W136)</f>
        <v>458</v>
      </c>
      <c r="BV136" s="1" t="s">
        <v>922</v>
      </c>
      <c r="BW136" s="5">
        <v>130</v>
      </c>
      <c r="BX136" s="4">
        <f t="shared" si="16"/>
        <v>235</v>
      </c>
      <c r="BY136" s="4">
        <f t="shared" si="17"/>
        <v>223</v>
      </c>
      <c r="BZ136" s="4">
        <f t="shared" si="18"/>
        <v>0</v>
      </c>
      <c r="CA136" s="4">
        <f t="shared" si="19"/>
        <v>0</v>
      </c>
      <c r="CB136" s="4">
        <f t="shared" si="20"/>
        <v>0</v>
      </c>
      <c r="CC136" s="4">
        <f t="shared" ref="CC136:CC199" si="21">IF(COUNT(H136:BT136)&gt;5,LARGE(H136:BT136,6),0)</f>
        <v>0</v>
      </c>
      <c r="CD136" s="4">
        <f t="shared" ref="CD136:CD199" si="22">SUM(BX136:CC136)</f>
        <v>458</v>
      </c>
      <c r="CE136" s="4">
        <f t="shared" ref="CE136:CE199" si="23">BU136-CD136</f>
        <v>0</v>
      </c>
      <c r="CH136" s="5">
        <v>120</v>
      </c>
      <c r="CI136" s="5">
        <v>0.59</v>
      </c>
    </row>
    <row r="137" spans="1:87">
      <c r="B137" s="5">
        <v>131</v>
      </c>
      <c r="C137" s="1" t="s">
        <v>1094</v>
      </c>
      <c r="D137" s="1" t="s">
        <v>1065</v>
      </c>
      <c r="E137" s="5">
        <v>9965</v>
      </c>
      <c r="F137" s="7">
        <v>452</v>
      </c>
      <c r="AI137" s="25">
        <v>452</v>
      </c>
      <c r="AT137" s="2"/>
      <c r="AU137" s="4"/>
      <c r="AV137" s="4"/>
      <c r="AW137" s="4"/>
      <c r="AX137" s="4"/>
      <c r="AY137" s="4"/>
      <c r="AZ137" s="4"/>
      <c r="BA137" s="4"/>
      <c r="BB137" s="8"/>
      <c r="BC137" s="4"/>
      <c r="BD137" s="4"/>
      <c r="BE137" s="4"/>
      <c r="BF137" s="4"/>
      <c r="BG137" s="4"/>
      <c r="BH137" s="4"/>
      <c r="BI137" s="4"/>
      <c r="BJ137" s="4"/>
      <c r="BK137" s="8"/>
      <c r="BL137" s="4"/>
      <c r="BM137" s="4"/>
      <c r="BN137" s="4"/>
      <c r="BO137" s="4"/>
      <c r="BP137" s="4"/>
      <c r="BQ137" s="4"/>
      <c r="BR137" s="4"/>
      <c r="BS137" s="4"/>
      <c r="BT137" s="4"/>
      <c r="BU137" s="8">
        <f>SUM(AI137)</f>
        <v>452</v>
      </c>
      <c r="BV137" s="1" t="s">
        <v>1094</v>
      </c>
      <c r="BW137" s="5">
        <v>131</v>
      </c>
      <c r="BX137" s="4">
        <f t="shared" si="16"/>
        <v>452</v>
      </c>
      <c r="BY137" s="4">
        <f t="shared" si="17"/>
        <v>0</v>
      </c>
      <c r="BZ137" s="4">
        <f t="shared" si="18"/>
        <v>0</v>
      </c>
      <c r="CA137" s="4">
        <f t="shared" si="19"/>
        <v>0</v>
      </c>
      <c r="CB137" s="4">
        <f t="shared" si="20"/>
        <v>0</v>
      </c>
      <c r="CC137" s="4">
        <f t="shared" si="21"/>
        <v>0</v>
      </c>
      <c r="CD137" s="4">
        <f t="shared" si="22"/>
        <v>452</v>
      </c>
      <c r="CE137" s="4">
        <f t="shared" si="23"/>
        <v>0</v>
      </c>
      <c r="CF137" s="5"/>
      <c r="CH137" s="5">
        <v>121</v>
      </c>
      <c r="CI137" s="3">
        <v>0.57999999999999996</v>
      </c>
    </row>
    <row r="138" spans="1:87">
      <c r="B138" s="5">
        <v>132</v>
      </c>
      <c r="C138" s="1" t="s">
        <v>761</v>
      </c>
      <c r="D138" s="1" t="s">
        <v>202</v>
      </c>
      <c r="E138" s="5">
        <v>113406</v>
      </c>
      <c r="F138" s="8">
        <v>450</v>
      </c>
      <c r="G138" s="20"/>
      <c r="H138" s="20"/>
      <c r="I138" s="20"/>
      <c r="J138" s="20"/>
      <c r="K138" s="18">
        <v>450</v>
      </c>
      <c r="L138" s="20"/>
      <c r="M138" s="20"/>
      <c r="N138" s="26"/>
      <c r="O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>
        <v>0</v>
      </c>
      <c r="AJ138" s="26">
        <v>0</v>
      </c>
      <c r="AK138" s="26"/>
      <c r="AL138" s="26"/>
      <c r="AM138" s="26"/>
      <c r="AN138" s="26"/>
      <c r="AO138" s="26"/>
      <c r="AP138" s="26"/>
      <c r="AQ138" s="26"/>
      <c r="AR138" s="26"/>
      <c r="AS138" s="8"/>
      <c r="AT138" s="4"/>
      <c r="AU138" s="2"/>
      <c r="AV138" s="2"/>
      <c r="AW138" s="2"/>
      <c r="AX138" s="2"/>
      <c r="AY138" s="3"/>
      <c r="AZ138" s="3"/>
      <c r="BA138" s="3"/>
      <c r="BB138" s="15"/>
      <c r="BC138" s="2"/>
      <c r="BD138" s="2"/>
      <c r="BE138" s="2"/>
      <c r="BF138" s="2"/>
      <c r="BG138" s="2"/>
      <c r="BH138" s="2"/>
      <c r="BI138" s="2"/>
      <c r="BJ138" s="2"/>
      <c r="BK138" s="15"/>
      <c r="BL138" s="4"/>
      <c r="BM138" s="4"/>
      <c r="BN138" s="4"/>
      <c r="BO138" s="4"/>
      <c r="BP138" s="4"/>
      <c r="BQ138" s="4"/>
      <c r="BR138" s="4"/>
      <c r="BS138" s="4"/>
      <c r="BT138" s="4"/>
      <c r="BU138" s="8">
        <f>SUM(K138)</f>
        <v>450</v>
      </c>
      <c r="BV138" s="1" t="s">
        <v>761</v>
      </c>
      <c r="BW138" s="5">
        <v>132</v>
      </c>
      <c r="BX138" s="4">
        <f t="shared" si="16"/>
        <v>450</v>
      </c>
      <c r="BY138" s="4">
        <f t="shared" si="17"/>
        <v>0</v>
      </c>
      <c r="BZ138" s="4">
        <f t="shared" si="18"/>
        <v>0</v>
      </c>
      <c r="CA138" s="4">
        <f t="shared" si="19"/>
        <v>0</v>
      </c>
      <c r="CB138" s="4">
        <f t="shared" si="20"/>
        <v>0</v>
      </c>
      <c r="CC138" s="4">
        <f t="shared" si="21"/>
        <v>0</v>
      </c>
      <c r="CD138" s="4">
        <f t="shared" si="22"/>
        <v>450</v>
      </c>
      <c r="CE138" s="4">
        <f t="shared" si="23"/>
        <v>0</v>
      </c>
      <c r="CH138" s="5">
        <v>123</v>
      </c>
      <c r="CI138" s="5">
        <v>0.56999999999999995</v>
      </c>
    </row>
    <row r="139" spans="1:87">
      <c r="B139" s="5">
        <v>133</v>
      </c>
      <c r="C139" s="1" t="s">
        <v>519</v>
      </c>
      <c r="D139" s="1" t="s">
        <v>780</v>
      </c>
      <c r="E139" s="5">
        <v>109904</v>
      </c>
      <c r="F139" s="8">
        <v>445</v>
      </c>
      <c r="G139" s="20"/>
      <c r="H139" s="20"/>
      <c r="I139" s="20"/>
      <c r="J139" s="20"/>
      <c r="L139" s="20"/>
      <c r="M139" s="20"/>
      <c r="N139" s="26"/>
      <c r="O139" s="26">
        <v>34</v>
      </c>
      <c r="Q139" s="26"/>
      <c r="R139" s="26"/>
      <c r="S139" s="26">
        <v>332</v>
      </c>
      <c r="T139" s="26"/>
      <c r="U139" s="26"/>
      <c r="V139" s="26">
        <v>36</v>
      </c>
      <c r="Y139" s="26"/>
      <c r="Z139" s="26">
        <v>43</v>
      </c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8"/>
      <c r="AT139" s="4"/>
      <c r="AU139" s="2"/>
      <c r="AV139" s="2"/>
      <c r="AW139" s="2"/>
      <c r="AX139" s="2"/>
      <c r="AY139" s="3"/>
      <c r="AZ139" s="3"/>
      <c r="BA139" s="3"/>
      <c r="BB139" s="15"/>
      <c r="BC139" s="2"/>
      <c r="BD139" s="2"/>
      <c r="BE139" s="2"/>
      <c r="BF139" s="2"/>
      <c r="BG139" s="2"/>
      <c r="BH139" s="2"/>
      <c r="BI139" s="2"/>
      <c r="BJ139" s="2"/>
      <c r="BK139" s="15"/>
      <c r="BL139" s="4"/>
      <c r="BM139" s="4"/>
      <c r="BN139" s="4"/>
      <c r="BO139" s="4"/>
      <c r="BP139" s="4"/>
      <c r="BQ139" s="4"/>
      <c r="BR139" s="4"/>
      <c r="BS139" s="4"/>
      <c r="BT139" s="4"/>
      <c r="BU139" s="8">
        <f>SUM(O139,S139,V139,Z139)</f>
        <v>445</v>
      </c>
      <c r="BV139" s="1" t="s">
        <v>519</v>
      </c>
      <c r="BW139" s="5">
        <v>133</v>
      </c>
      <c r="BX139" s="4">
        <f t="shared" si="16"/>
        <v>332</v>
      </c>
      <c r="BY139" s="4">
        <f t="shared" si="17"/>
        <v>43</v>
      </c>
      <c r="BZ139" s="4">
        <f t="shared" si="18"/>
        <v>36</v>
      </c>
      <c r="CA139" s="4">
        <f t="shared" si="19"/>
        <v>34</v>
      </c>
      <c r="CB139" s="4">
        <f t="shared" si="20"/>
        <v>0</v>
      </c>
      <c r="CC139" s="4">
        <f t="shared" si="21"/>
        <v>0</v>
      </c>
      <c r="CD139" s="4">
        <f t="shared" si="22"/>
        <v>445</v>
      </c>
      <c r="CE139" s="4">
        <f t="shared" si="23"/>
        <v>0</v>
      </c>
      <c r="CF139" s="5"/>
      <c r="CH139" s="5">
        <v>124</v>
      </c>
      <c r="CI139" s="3">
        <v>0.56000000000000005</v>
      </c>
    </row>
    <row r="140" spans="1:87">
      <c r="A140" s="18"/>
      <c r="B140" s="5">
        <v>134</v>
      </c>
      <c r="C140" s="17" t="s">
        <v>1075</v>
      </c>
      <c r="D140" s="17" t="s">
        <v>504</v>
      </c>
      <c r="E140" s="18">
        <v>108500</v>
      </c>
      <c r="F140" s="7">
        <v>435</v>
      </c>
      <c r="AJ140" s="25">
        <v>435</v>
      </c>
      <c r="AT140" s="20"/>
      <c r="AU140" s="19"/>
      <c r="AV140" s="19"/>
      <c r="AW140" s="19"/>
      <c r="AX140" s="19"/>
      <c r="AY140" s="21"/>
      <c r="AZ140" s="21"/>
      <c r="BA140" s="21"/>
      <c r="BB140" s="8"/>
      <c r="BC140" s="19"/>
      <c r="BD140" s="19"/>
      <c r="BE140" s="19"/>
      <c r="BF140" s="19"/>
      <c r="BG140" s="19"/>
      <c r="BH140" s="19"/>
      <c r="BI140" s="19"/>
      <c r="BJ140" s="19"/>
      <c r="BK140" s="8"/>
      <c r="BL140" s="20"/>
      <c r="BM140" s="20"/>
      <c r="BN140" s="20"/>
      <c r="BO140" s="20"/>
      <c r="BP140" s="20"/>
      <c r="BQ140" s="20"/>
      <c r="BR140" s="20"/>
      <c r="BS140" s="20"/>
      <c r="BT140" s="20"/>
      <c r="BU140" s="8">
        <f>SUM(AJ140)</f>
        <v>435</v>
      </c>
      <c r="BV140" s="17" t="s">
        <v>1075</v>
      </c>
      <c r="BW140" s="5">
        <v>134</v>
      </c>
      <c r="BX140" s="4">
        <f t="shared" si="16"/>
        <v>435</v>
      </c>
      <c r="BY140" s="4">
        <f t="shared" si="17"/>
        <v>0</v>
      </c>
      <c r="BZ140" s="4">
        <f t="shared" si="18"/>
        <v>0</v>
      </c>
      <c r="CA140" s="4">
        <f t="shared" si="19"/>
        <v>0</v>
      </c>
      <c r="CB140" s="4">
        <f t="shared" si="20"/>
        <v>0</v>
      </c>
      <c r="CC140" s="4">
        <f t="shared" si="21"/>
        <v>0</v>
      </c>
      <c r="CD140" s="4">
        <f t="shared" si="22"/>
        <v>435</v>
      </c>
      <c r="CE140" s="4">
        <f t="shared" si="23"/>
        <v>0</v>
      </c>
      <c r="CF140" s="5"/>
      <c r="CH140" s="5">
        <v>125</v>
      </c>
      <c r="CI140" s="3">
        <v>0.55000000000000004</v>
      </c>
    </row>
    <row r="141" spans="1:87">
      <c r="B141" s="5">
        <v>135</v>
      </c>
      <c r="C141" s="1" t="s">
        <v>956</v>
      </c>
      <c r="D141" s="1" t="s">
        <v>67</v>
      </c>
      <c r="E141" s="5">
        <v>130389</v>
      </c>
      <c r="F141" s="7">
        <v>424</v>
      </c>
      <c r="R141" s="26">
        <v>424</v>
      </c>
      <c r="AT141" s="2"/>
      <c r="AU141" s="2"/>
      <c r="AV141" s="2"/>
      <c r="AW141" s="2"/>
      <c r="AX141" s="2"/>
      <c r="AY141" s="3"/>
      <c r="AZ141" s="3"/>
      <c r="BA141" s="3"/>
      <c r="BB141" s="15"/>
      <c r="BC141" s="2"/>
      <c r="BD141" s="2"/>
      <c r="BE141" s="2"/>
      <c r="BF141" s="2"/>
      <c r="BG141" s="2"/>
      <c r="BH141" s="2"/>
      <c r="BI141" s="2"/>
      <c r="BJ141" s="2"/>
      <c r="BK141" s="15"/>
      <c r="BL141" s="4"/>
      <c r="BM141" s="4"/>
      <c r="BN141" s="4"/>
      <c r="BO141" s="4"/>
      <c r="BP141" s="4"/>
      <c r="BQ141" s="4"/>
      <c r="BR141" s="4"/>
      <c r="BS141" s="4"/>
      <c r="BT141" s="4"/>
      <c r="BU141" s="8">
        <f>SUM(R141)</f>
        <v>424</v>
      </c>
      <c r="BV141" s="1" t="s">
        <v>956</v>
      </c>
      <c r="BW141" s="5">
        <v>135</v>
      </c>
      <c r="BX141" s="4">
        <f t="shared" si="16"/>
        <v>424</v>
      </c>
      <c r="BY141" s="4">
        <f t="shared" si="17"/>
        <v>0</v>
      </c>
      <c r="BZ141" s="4">
        <f t="shared" si="18"/>
        <v>0</v>
      </c>
      <c r="CA141" s="4">
        <f t="shared" si="19"/>
        <v>0</v>
      </c>
      <c r="CB141" s="4">
        <f t="shared" si="20"/>
        <v>0</v>
      </c>
      <c r="CC141" s="4">
        <f t="shared" si="21"/>
        <v>0</v>
      </c>
      <c r="CD141" s="4">
        <f t="shared" si="22"/>
        <v>424</v>
      </c>
      <c r="CE141" s="4">
        <f t="shared" si="23"/>
        <v>0</v>
      </c>
      <c r="CF141" s="5"/>
      <c r="CH141" s="5">
        <v>126</v>
      </c>
      <c r="CI141" s="5">
        <v>0.54</v>
      </c>
    </row>
    <row r="142" spans="1:87">
      <c r="B142" s="5">
        <v>136</v>
      </c>
      <c r="C142" s="1" t="s">
        <v>566</v>
      </c>
      <c r="D142" s="1" t="s">
        <v>567</v>
      </c>
      <c r="E142" s="5">
        <v>102424</v>
      </c>
      <c r="F142" s="8">
        <v>418</v>
      </c>
      <c r="G142" s="20"/>
      <c r="H142" s="20"/>
      <c r="I142" s="20"/>
      <c r="J142" s="20"/>
      <c r="L142" s="20"/>
      <c r="M142" s="20"/>
      <c r="N142" s="26"/>
      <c r="O142" s="26"/>
      <c r="Q142" s="26"/>
      <c r="R142" s="26">
        <v>418</v>
      </c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8"/>
      <c r="AT142" s="4"/>
      <c r="AU142" s="4"/>
      <c r="AV142" s="4"/>
      <c r="AW142" s="4"/>
      <c r="AX142" s="4"/>
      <c r="AY142" s="4"/>
      <c r="AZ142" s="4"/>
      <c r="BA142" s="4"/>
      <c r="BB142" s="8"/>
      <c r="BC142" s="4"/>
      <c r="BD142" s="4"/>
      <c r="BE142" s="4"/>
      <c r="BF142" s="4"/>
      <c r="BG142" s="4"/>
      <c r="BH142" s="4"/>
      <c r="BI142" s="4"/>
      <c r="BJ142" s="4"/>
      <c r="BK142" s="8"/>
      <c r="BL142" s="4"/>
      <c r="BM142" s="4"/>
      <c r="BN142" s="4"/>
      <c r="BO142" s="4"/>
      <c r="BP142" s="4"/>
      <c r="BQ142" s="4"/>
      <c r="BR142" s="4"/>
      <c r="BS142" s="4"/>
      <c r="BT142" s="4"/>
      <c r="BU142" s="8">
        <f>SUM(R142)</f>
        <v>418</v>
      </c>
      <c r="BV142" s="1" t="s">
        <v>566</v>
      </c>
      <c r="BW142" s="5">
        <v>136</v>
      </c>
      <c r="BX142" s="4">
        <f t="shared" si="16"/>
        <v>418</v>
      </c>
      <c r="BY142" s="4">
        <f t="shared" si="17"/>
        <v>0</v>
      </c>
      <c r="BZ142" s="4">
        <f t="shared" si="18"/>
        <v>0</v>
      </c>
      <c r="CA142" s="4">
        <f t="shared" si="19"/>
        <v>0</v>
      </c>
      <c r="CB142" s="4">
        <f t="shared" si="20"/>
        <v>0</v>
      </c>
      <c r="CC142" s="4">
        <f t="shared" si="21"/>
        <v>0</v>
      </c>
      <c r="CD142" s="4">
        <f t="shared" si="22"/>
        <v>418</v>
      </c>
      <c r="CE142" s="4">
        <f t="shared" si="23"/>
        <v>0</v>
      </c>
      <c r="CF142" s="5"/>
      <c r="CH142" s="5">
        <v>127</v>
      </c>
      <c r="CI142" s="5">
        <v>0.53</v>
      </c>
    </row>
    <row r="143" spans="1:87">
      <c r="B143" s="5">
        <v>137</v>
      </c>
      <c r="C143" s="1" t="s">
        <v>468</v>
      </c>
      <c r="D143" s="1" t="s">
        <v>469</v>
      </c>
      <c r="E143" s="5">
        <v>118225</v>
      </c>
      <c r="F143" s="8">
        <v>414</v>
      </c>
      <c r="G143" s="20"/>
      <c r="H143" s="20"/>
      <c r="I143" s="20"/>
      <c r="J143" s="20"/>
      <c r="L143" s="20"/>
      <c r="M143" s="20"/>
      <c r="N143" s="26"/>
      <c r="O143" s="26"/>
      <c r="Q143" s="26"/>
      <c r="R143" s="26">
        <v>414</v>
      </c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8"/>
      <c r="AT143" s="4"/>
      <c r="AU143" s="4"/>
      <c r="AV143" s="4"/>
      <c r="AW143" s="4"/>
      <c r="AX143" s="4"/>
      <c r="AY143" s="4"/>
      <c r="AZ143" s="4"/>
      <c r="BA143" s="4"/>
      <c r="BB143" s="8"/>
      <c r="BC143" s="4"/>
      <c r="BD143" s="4"/>
      <c r="BE143" s="4"/>
      <c r="BF143" s="4"/>
      <c r="BG143" s="4"/>
      <c r="BH143" s="4"/>
      <c r="BI143" s="4"/>
      <c r="BJ143" s="4"/>
      <c r="BK143" s="8"/>
      <c r="BL143" s="4"/>
      <c r="BM143" s="4"/>
      <c r="BN143" s="4"/>
      <c r="BO143" s="4"/>
      <c r="BP143" s="4"/>
      <c r="BQ143" s="4"/>
      <c r="BR143" s="4"/>
      <c r="BS143" s="4"/>
      <c r="BT143" s="4"/>
      <c r="BU143" s="8">
        <f>SUM(R143)</f>
        <v>414</v>
      </c>
      <c r="BV143" s="1" t="s">
        <v>468</v>
      </c>
      <c r="BW143" s="5">
        <v>137</v>
      </c>
      <c r="BX143" s="4">
        <f t="shared" si="16"/>
        <v>414</v>
      </c>
      <c r="BY143" s="4">
        <f t="shared" si="17"/>
        <v>0</v>
      </c>
      <c r="BZ143" s="4">
        <f t="shared" si="18"/>
        <v>0</v>
      </c>
      <c r="CA143" s="4">
        <f t="shared" si="19"/>
        <v>0</v>
      </c>
      <c r="CB143" s="4">
        <f t="shared" si="20"/>
        <v>0</v>
      </c>
      <c r="CC143" s="4">
        <f t="shared" si="21"/>
        <v>0</v>
      </c>
      <c r="CD143" s="4">
        <f t="shared" si="22"/>
        <v>414</v>
      </c>
      <c r="CE143" s="4">
        <f t="shared" si="23"/>
        <v>0</v>
      </c>
      <c r="CF143" s="5"/>
      <c r="CH143" s="5">
        <v>128</v>
      </c>
      <c r="CI143" s="5">
        <v>0.52</v>
      </c>
    </row>
    <row r="144" spans="1:87">
      <c r="B144" s="5">
        <v>138</v>
      </c>
      <c r="C144" s="1" t="s">
        <v>957</v>
      </c>
      <c r="D144" s="1" t="s">
        <v>958</v>
      </c>
      <c r="E144" s="5">
        <v>98597</v>
      </c>
      <c r="F144" s="7">
        <v>405</v>
      </c>
      <c r="R144" s="26">
        <v>405</v>
      </c>
      <c r="AT144" s="2"/>
      <c r="AU144" s="2"/>
      <c r="AV144" s="2"/>
      <c r="AW144" s="2"/>
      <c r="AX144" s="2"/>
      <c r="AY144" s="3"/>
      <c r="AZ144" s="3"/>
      <c r="BA144" s="3"/>
      <c r="BB144" s="15"/>
      <c r="BC144" s="2"/>
      <c r="BD144" s="2"/>
      <c r="BE144" s="2"/>
      <c r="BF144" s="2"/>
      <c r="BG144" s="2"/>
      <c r="BH144" s="2"/>
      <c r="BI144" s="2"/>
      <c r="BJ144" s="2"/>
      <c r="BK144" s="15"/>
      <c r="BL144" s="4"/>
      <c r="BM144" s="4"/>
      <c r="BN144" s="4"/>
      <c r="BO144" s="4"/>
      <c r="BP144" s="4"/>
      <c r="BQ144" s="4"/>
      <c r="BR144" s="4"/>
      <c r="BS144" s="4"/>
      <c r="BT144" s="4"/>
      <c r="BU144" s="8">
        <f>SUM(R144)</f>
        <v>405</v>
      </c>
      <c r="BV144" s="1" t="s">
        <v>957</v>
      </c>
      <c r="BW144" s="5">
        <v>138</v>
      </c>
      <c r="BX144" s="4">
        <f t="shared" si="16"/>
        <v>405</v>
      </c>
      <c r="BY144" s="4">
        <f t="shared" si="17"/>
        <v>0</v>
      </c>
      <c r="BZ144" s="4">
        <f t="shared" si="18"/>
        <v>0</v>
      </c>
      <c r="CA144" s="4">
        <f t="shared" si="19"/>
        <v>0</v>
      </c>
      <c r="CB144" s="4">
        <f t="shared" si="20"/>
        <v>0</v>
      </c>
      <c r="CC144" s="4">
        <f t="shared" si="21"/>
        <v>0</v>
      </c>
      <c r="CD144" s="4">
        <f t="shared" si="22"/>
        <v>405</v>
      </c>
      <c r="CE144" s="4">
        <f t="shared" si="23"/>
        <v>0</v>
      </c>
      <c r="CF144" s="5"/>
    </row>
    <row r="145" spans="1:84">
      <c r="B145" s="5">
        <v>139</v>
      </c>
      <c r="C145" s="1" t="s">
        <v>208</v>
      </c>
      <c r="D145" s="1" t="s">
        <v>209</v>
      </c>
      <c r="E145" s="5">
        <v>1208</v>
      </c>
      <c r="F145" s="8">
        <v>403</v>
      </c>
      <c r="G145" s="20"/>
      <c r="H145" s="20">
        <v>88</v>
      </c>
      <c r="I145" s="20"/>
      <c r="J145" s="20"/>
      <c r="L145" s="20"/>
      <c r="M145" s="20"/>
      <c r="N145" s="26"/>
      <c r="O145" s="26"/>
      <c r="Q145" s="26"/>
      <c r="R145" s="26"/>
      <c r="S145" s="26"/>
      <c r="T145" s="26"/>
      <c r="U145" s="26">
        <v>86</v>
      </c>
      <c r="V145" s="26"/>
      <c r="W145" s="26"/>
      <c r="X145" s="26"/>
      <c r="Y145" s="26"/>
      <c r="Z145" s="26"/>
      <c r="AA145" s="26"/>
      <c r="AB145" s="26"/>
      <c r="AC145" s="26"/>
      <c r="AD145" s="26">
        <v>229</v>
      </c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8"/>
      <c r="AT145" s="4"/>
      <c r="AU145" s="4"/>
      <c r="AV145" s="4"/>
      <c r="AW145" s="4"/>
      <c r="AX145" s="4"/>
      <c r="AY145" s="4"/>
      <c r="AZ145" s="4"/>
      <c r="BA145" s="4"/>
      <c r="BB145" s="8"/>
      <c r="BC145" s="4"/>
      <c r="BD145" s="4"/>
      <c r="BE145" s="4"/>
      <c r="BF145" s="4"/>
      <c r="BG145" s="4"/>
      <c r="BH145" s="4"/>
      <c r="BI145" s="4"/>
      <c r="BJ145" s="4"/>
      <c r="BK145" s="8"/>
      <c r="BL145" s="4"/>
      <c r="BM145" s="4"/>
      <c r="BN145" s="4"/>
      <c r="BO145" s="4"/>
      <c r="BP145" s="4"/>
      <c r="BQ145" s="4"/>
      <c r="BR145" s="4"/>
      <c r="BS145" s="4"/>
      <c r="BT145" s="4"/>
      <c r="BU145" s="8">
        <f>SUM(H145,U145,AD145)</f>
        <v>403</v>
      </c>
      <c r="BV145" s="1" t="s">
        <v>208</v>
      </c>
      <c r="BW145" s="5">
        <v>139</v>
      </c>
      <c r="BX145" s="4">
        <f t="shared" si="16"/>
        <v>229</v>
      </c>
      <c r="BY145" s="4">
        <f t="shared" si="17"/>
        <v>88</v>
      </c>
      <c r="BZ145" s="4">
        <f t="shared" si="18"/>
        <v>86</v>
      </c>
      <c r="CA145" s="4">
        <f t="shared" si="19"/>
        <v>0</v>
      </c>
      <c r="CB145" s="4">
        <f t="shared" si="20"/>
        <v>0</v>
      </c>
      <c r="CC145" s="4">
        <f t="shared" si="21"/>
        <v>0</v>
      </c>
      <c r="CD145" s="4">
        <f t="shared" si="22"/>
        <v>403</v>
      </c>
      <c r="CE145" s="4">
        <f t="shared" si="23"/>
        <v>0</v>
      </c>
      <c r="CF145" s="5"/>
    </row>
    <row r="146" spans="1:84">
      <c r="B146" s="5">
        <v>140</v>
      </c>
      <c r="C146" s="17" t="s">
        <v>883</v>
      </c>
      <c r="D146" s="23" t="s">
        <v>178</v>
      </c>
      <c r="E146" s="18">
        <v>119068</v>
      </c>
      <c r="F146" s="7">
        <v>385</v>
      </c>
      <c r="I146" s="20"/>
      <c r="K146" s="18">
        <v>385</v>
      </c>
      <c r="R146" s="26"/>
      <c r="AI146" s="26"/>
      <c r="AT146" s="20"/>
      <c r="AU146" s="19"/>
      <c r="AV146" s="19"/>
      <c r="AW146" s="19"/>
      <c r="AX146" s="19"/>
      <c r="AY146" s="21"/>
      <c r="AZ146" s="21"/>
      <c r="BA146" s="21"/>
      <c r="BB146" s="15"/>
      <c r="BC146" s="19"/>
      <c r="BD146" s="19"/>
      <c r="BE146" s="19"/>
      <c r="BF146" s="19"/>
      <c r="BG146" s="19"/>
      <c r="BH146" s="19"/>
      <c r="BI146" s="19"/>
      <c r="BJ146" s="19"/>
      <c r="BK146" s="15"/>
      <c r="BL146" s="20"/>
      <c r="BM146" s="20"/>
      <c r="BN146" s="20"/>
      <c r="BO146" s="20"/>
      <c r="BP146" s="20"/>
      <c r="BQ146" s="20"/>
      <c r="BR146" s="20"/>
      <c r="BS146" s="20"/>
      <c r="BT146" s="20"/>
      <c r="BU146" s="8">
        <f>SUM(K146)</f>
        <v>385</v>
      </c>
      <c r="BV146" s="17" t="s">
        <v>883</v>
      </c>
      <c r="BW146" s="5">
        <v>140</v>
      </c>
      <c r="BX146" s="4">
        <f t="shared" si="16"/>
        <v>385</v>
      </c>
      <c r="BY146" s="4">
        <f t="shared" si="17"/>
        <v>0</v>
      </c>
      <c r="BZ146" s="4">
        <f t="shared" si="18"/>
        <v>0</v>
      </c>
      <c r="CA146" s="4">
        <f t="shared" si="19"/>
        <v>0</v>
      </c>
      <c r="CB146" s="4">
        <f t="shared" si="20"/>
        <v>0</v>
      </c>
      <c r="CC146" s="4">
        <f t="shared" si="21"/>
        <v>0</v>
      </c>
      <c r="CD146" s="4">
        <f t="shared" si="22"/>
        <v>385</v>
      </c>
      <c r="CE146" s="4">
        <f t="shared" si="23"/>
        <v>0</v>
      </c>
      <c r="CF146" s="5"/>
    </row>
    <row r="147" spans="1:84">
      <c r="B147" s="5">
        <v>141</v>
      </c>
      <c r="C147" s="1" t="s">
        <v>708</v>
      </c>
      <c r="D147" s="1" t="s">
        <v>631</v>
      </c>
      <c r="E147" s="5">
        <v>121659</v>
      </c>
      <c r="F147" s="7">
        <v>378</v>
      </c>
      <c r="AH147" s="25">
        <v>378</v>
      </c>
      <c r="AT147" s="2"/>
      <c r="AU147" s="2"/>
      <c r="AV147" s="2"/>
      <c r="AW147" s="2"/>
      <c r="AX147" s="2"/>
      <c r="AY147" s="3"/>
      <c r="AZ147" s="3"/>
      <c r="BA147" s="3"/>
      <c r="BB147" s="15"/>
      <c r="BC147" s="2"/>
      <c r="BD147" s="2"/>
      <c r="BE147" s="2"/>
      <c r="BF147" s="2"/>
      <c r="BG147" s="2"/>
      <c r="BH147" s="2"/>
      <c r="BI147" s="2"/>
      <c r="BJ147" s="2"/>
      <c r="BK147" s="15"/>
      <c r="BL147" s="4"/>
      <c r="BM147" s="4"/>
      <c r="BN147" s="4"/>
      <c r="BO147" s="4"/>
      <c r="BP147" s="4"/>
      <c r="BQ147" s="4"/>
      <c r="BR147" s="4"/>
      <c r="BS147" s="4"/>
      <c r="BT147" s="4"/>
      <c r="BU147" s="8">
        <f>SUM(AH147)</f>
        <v>378</v>
      </c>
      <c r="BV147" s="1" t="s">
        <v>708</v>
      </c>
      <c r="BW147" s="5">
        <v>141</v>
      </c>
      <c r="BX147" s="4">
        <f t="shared" si="16"/>
        <v>378</v>
      </c>
      <c r="BY147" s="4">
        <f t="shared" si="17"/>
        <v>0</v>
      </c>
      <c r="BZ147" s="4">
        <f t="shared" si="18"/>
        <v>0</v>
      </c>
      <c r="CA147" s="4">
        <f t="shared" si="19"/>
        <v>0</v>
      </c>
      <c r="CB147" s="4">
        <f t="shared" si="20"/>
        <v>0</v>
      </c>
      <c r="CC147" s="4">
        <f t="shared" si="21"/>
        <v>0</v>
      </c>
      <c r="CD147" s="4">
        <f t="shared" si="22"/>
        <v>378</v>
      </c>
      <c r="CE147" s="4">
        <f t="shared" si="23"/>
        <v>0</v>
      </c>
    </row>
    <row r="148" spans="1:84">
      <c r="B148" s="5">
        <v>142</v>
      </c>
      <c r="C148" s="1" t="s">
        <v>606</v>
      </c>
      <c r="D148" s="1" t="s">
        <v>322</v>
      </c>
      <c r="E148" s="5">
        <v>122530</v>
      </c>
      <c r="F148" s="8">
        <v>369</v>
      </c>
      <c r="G148" s="20"/>
      <c r="H148" s="20"/>
      <c r="I148" s="20"/>
      <c r="J148" s="20"/>
      <c r="L148" s="20"/>
      <c r="M148" s="20"/>
      <c r="N148" s="26"/>
      <c r="O148" s="26"/>
      <c r="P148" s="25">
        <v>104</v>
      </c>
      <c r="Q148" s="26">
        <v>73</v>
      </c>
      <c r="R148" s="26"/>
      <c r="S148" s="26"/>
      <c r="T148" s="26"/>
      <c r="U148" s="26"/>
      <c r="V148" s="26"/>
      <c r="W148" s="26">
        <v>119</v>
      </c>
      <c r="X148" s="26"/>
      <c r="Y148" s="26">
        <v>73</v>
      </c>
      <c r="Z148" s="26"/>
      <c r="AA148" s="26"/>
      <c r="AB148" s="26"/>
      <c r="AC148" s="26"/>
      <c r="AD148" s="26"/>
      <c r="AE148" s="26"/>
      <c r="AF148" s="26"/>
      <c r="AG148" s="26"/>
      <c r="AH148" s="26"/>
      <c r="AI148" s="26">
        <v>0</v>
      </c>
      <c r="AJ148" s="26"/>
      <c r="AK148" s="26"/>
      <c r="AL148" s="26"/>
      <c r="AM148" s="26"/>
      <c r="AN148" s="26"/>
      <c r="AO148" s="26"/>
      <c r="AP148" s="26"/>
      <c r="AQ148" s="26"/>
      <c r="AR148" s="26"/>
      <c r="AS148" s="8"/>
      <c r="AT148" s="4"/>
      <c r="AU148" s="5"/>
      <c r="AV148" s="5"/>
      <c r="AW148" s="5"/>
      <c r="AX148" s="5"/>
      <c r="BB148" s="7"/>
      <c r="BC148" s="5"/>
      <c r="BD148" s="5"/>
      <c r="BE148" s="5"/>
      <c r="BF148" s="5"/>
      <c r="BG148" s="5"/>
      <c r="BH148" s="5"/>
      <c r="BI148" s="5"/>
      <c r="BJ148" s="5"/>
      <c r="BK148" s="7"/>
      <c r="BL148" s="4"/>
      <c r="BM148" s="4"/>
      <c r="BN148" s="4"/>
      <c r="BO148" s="4"/>
      <c r="BP148" s="4"/>
      <c r="BQ148" s="4"/>
      <c r="BR148" s="4"/>
      <c r="BS148" s="4"/>
      <c r="BT148" s="4"/>
      <c r="BU148" s="8">
        <f>SUM(P148,Q148,W148,Y148)</f>
        <v>369</v>
      </c>
      <c r="BV148" s="1" t="s">
        <v>606</v>
      </c>
      <c r="BW148" s="5">
        <v>142</v>
      </c>
      <c r="BX148" s="4">
        <f t="shared" si="16"/>
        <v>119</v>
      </c>
      <c r="BY148" s="4">
        <f t="shared" si="17"/>
        <v>104</v>
      </c>
      <c r="BZ148" s="4">
        <f t="shared" si="18"/>
        <v>73</v>
      </c>
      <c r="CA148" s="4">
        <f t="shared" si="19"/>
        <v>73</v>
      </c>
      <c r="CB148" s="4">
        <f t="shared" si="20"/>
        <v>0</v>
      </c>
      <c r="CC148" s="4">
        <f t="shared" si="21"/>
        <v>0</v>
      </c>
      <c r="CD148" s="4">
        <f t="shared" si="22"/>
        <v>369</v>
      </c>
      <c r="CE148" s="4">
        <f t="shared" si="23"/>
        <v>0</v>
      </c>
    </row>
    <row r="149" spans="1:84">
      <c r="B149" s="5">
        <v>144</v>
      </c>
      <c r="C149" s="1" t="s">
        <v>797</v>
      </c>
      <c r="D149" s="1" t="s">
        <v>322</v>
      </c>
      <c r="E149" s="5">
        <v>103199</v>
      </c>
      <c r="F149" s="8">
        <v>349</v>
      </c>
      <c r="G149" s="20"/>
      <c r="H149" s="20">
        <v>70</v>
      </c>
      <c r="I149" s="20"/>
      <c r="J149" s="20"/>
      <c r="L149" s="18">
        <v>70</v>
      </c>
      <c r="M149" s="20"/>
      <c r="N149" s="26"/>
      <c r="O149" s="26"/>
      <c r="P149" s="25">
        <v>47</v>
      </c>
      <c r="Q149" s="26">
        <v>50</v>
      </c>
      <c r="R149" s="26"/>
      <c r="S149" s="26"/>
      <c r="T149" s="26"/>
      <c r="U149" s="26"/>
      <c r="V149" s="26"/>
      <c r="W149" s="26"/>
      <c r="X149" s="26"/>
      <c r="Y149" s="26">
        <v>74</v>
      </c>
      <c r="Z149" s="26"/>
      <c r="AA149" s="26">
        <v>0</v>
      </c>
      <c r="AB149" s="26"/>
      <c r="AC149" s="26"/>
      <c r="AD149" s="26"/>
      <c r="AE149" s="26"/>
      <c r="AF149" s="26"/>
      <c r="AG149" s="26"/>
      <c r="AH149" s="26"/>
      <c r="AI149" s="26">
        <v>0</v>
      </c>
      <c r="AJ149" s="26"/>
      <c r="AK149" s="26"/>
      <c r="AL149" s="26"/>
      <c r="AM149" s="26">
        <v>0</v>
      </c>
      <c r="AN149" s="26">
        <v>0</v>
      </c>
      <c r="AO149" s="26"/>
      <c r="AP149" s="26"/>
      <c r="AQ149" s="26"/>
      <c r="AR149" s="26"/>
      <c r="AS149" s="8"/>
      <c r="AT149" s="4"/>
      <c r="AU149" s="4"/>
      <c r="AV149" s="4"/>
      <c r="AW149" s="4"/>
      <c r="AX149" s="4"/>
      <c r="AY149" s="4"/>
      <c r="AZ149" s="4"/>
      <c r="BA149" s="4"/>
      <c r="BB149" s="8"/>
      <c r="BC149" s="4"/>
      <c r="BD149" s="4"/>
      <c r="BE149" s="4"/>
      <c r="BF149" s="4"/>
      <c r="BG149" s="4"/>
      <c r="BH149" s="4"/>
      <c r="BI149" s="4"/>
      <c r="BJ149" s="4"/>
      <c r="BK149" s="8"/>
      <c r="BL149" s="4"/>
      <c r="BM149" s="4"/>
      <c r="BN149" s="4"/>
      <c r="BO149" s="5">
        <v>38</v>
      </c>
      <c r="BP149" s="4"/>
      <c r="BQ149" s="4"/>
      <c r="BR149" s="4"/>
      <c r="BS149" s="4"/>
      <c r="BT149" s="4"/>
      <c r="BU149" s="8">
        <f>SUM(H149,L149,P149,Q149,Y149,BO149)</f>
        <v>349</v>
      </c>
      <c r="BV149" s="1" t="s">
        <v>797</v>
      </c>
      <c r="BW149" s="5">
        <v>144</v>
      </c>
      <c r="BX149" s="4">
        <f t="shared" si="16"/>
        <v>74</v>
      </c>
      <c r="BY149" s="4">
        <f t="shared" si="17"/>
        <v>70</v>
      </c>
      <c r="BZ149" s="4">
        <f t="shared" si="18"/>
        <v>70</v>
      </c>
      <c r="CA149" s="4">
        <f t="shared" si="19"/>
        <v>50</v>
      </c>
      <c r="CB149" s="4">
        <f t="shared" si="20"/>
        <v>47</v>
      </c>
      <c r="CC149" s="4">
        <f t="shared" si="21"/>
        <v>38</v>
      </c>
      <c r="CD149" s="4">
        <f t="shared" si="22"/>
        <v>349</v>
      </c>
      <c r="CE149" s="4">
        <f t="shared" si="23"/>
        <v>0</v>
      </c>
    </row>
    <row r="150" spans="1:84">
      <c r="B150" s="5">
        <v>145</v>
      </c>
      <c r="C150" s="1" t="s">
        <v>894</v>
      </c>
      <c r="D150" s="1" t="s">
        <v>895</v>
      </c>
      <c r="E150" s="5">
        <v>133703</v>
      </c>
      <c r="F150" s="7">
        <v>345</v>
      </c>
      <c r="L150" s="18">
        <v>0</v>
      </c>
      <c r="P150" s="25">
        <v>71</v>
      </c>
      <c r="R150" s="26">
        <v>0</v>
      </c>
      <c r="U150" s="25">
        <v>47</v>
      </c>
      <c r="W150" s="26"/>
      <c r="AD150" s="25">
        <v>227</v>
      </c>
      <c r="AT150" s="2"/>
      <c r="AU150" s="2"/>
      <c r="AV150" s="2"/>
      <c r="AW150" s="2"/>
      <c r="AX150" s="2"/>
      <c r="AY150" s="3"/>
      <c r="AZ150" s="3"/>
      <c r="BA150" s="3"/>
      <c r="BB150" s="15"/>
      <c r="BC150" s="2"/>
      <c r="BD150" s="2"/>
      <c r="BE150" s="2"/>
      <c r="BF150" s="2"/>
      <c r="BG150" s="2"/>
      <c r="BH150" s="2"/>
      <c r="BI150" s="2"/>
      <c r="BJ150" s="2"/>
      <c r="BK150" s="15"/>
      <c r="BL150" s="4"/>
      <c r="BM150" s="4"/>
      <c r="BN150" s="4"/>
      <c r="BO150" s="4"/>
      <c r="BP150" s="4"/>
      <c r="BQ150" s="4"/>
      <c r="BR150" s="4"/>
      <c r="BS150" s="4"/>
      <c r="BT150" s="4"/>
      <c r="BU150" s="8">
        <f>SUM(P150,U150,AD150)</f>
        <v>345</v>
      </c>
      <c r="BV150" s="1" t="s">
        <v>894</v>
      </c>
      <c r="BW150" s="5">
        <v>145</v>
      </c>
      <c r="BX150" s="4">
        <f t="shared" si="16"/>
        <v>227</v>
      </c>
      <c r="BY150" s="4">
        <f t="shared" si="17"/>
        <v>71</v>
      </c>
      <c r="BZ150" s="4">
        <f t="shared" si="18"/>
        <v>47</v>
      </c>
      <c r="CA150" s="4">
        <f t="shared" si="19"/>
        <v>0</v>
      </c>
      <c r="CB150" s="4">
        <f t="shared" si="20"/>
        <v>0</v>
      </c>
      <c r="CC150" s="4">
        <f t="shared" si="21"/>
        <v>0</v>
      </c>
      <c r="CD150" s="4">
        <f t="shared" si="22"/>
        <v>345</v>
      </c>
      <c r="CE150" s="4">
        <f t="shared" si="23"/>
        <v>0</v>
      </c>
    </row>
    <row r="151" spans="1:84">
      <c r="B151" s="5">
        <v>146</v>
      </c>
      <c r="C151" s="1" t="s">
        <v>543</v>
      </c>
      <c r="D151" s="1" t="s">
        <v>598</v>
      </c>
      <c r="E151" s="5">
        <v>103796</v>
      </c>
      <c r="F151" s="8">
        <v>340</v>
      </c>
      <c r="G151" s="20"/>
      <c r="H151" s="20"/>
      <c r="I151" s="20"/>
      <c r="J151" s="20"/>
      <c r="L151" s="20"/>
      <c r="M151" s="20"/>
      <c r="N151" s="26"/>
      <c r="O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>
        <v>340</v>
      </c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8"/>
      <c r="AT151" s="4"/>
      <c r="AU151" s="2"/>
      <c r="AV151" s="2"/>
      <c r="AW151" s="2"/>
      <c r="AX151" s="2"/>
      <c r="AY151" s="3"/>
      <c r="AZ151" s="3"/>
      <c r="BA151" s="3"/>
      <c r="BB151" s="15"/>
      <c r="BC151" s="2"/>
      <c r="BD151" s="2"/>
      <c r="BE151" s="2"/>
      <c r="BF151" s="2"/>
      <c r="BG151" s="2"/>
      <c r="BH151" s="2"/>
      <c r="BI151" s="2"/>
      <c r="BJ151" s="2"/>
      <c r="BK151" s="15"/>
      <c r="BL151" s="4"/>
      <c r="BM151" s="4"/>
      <c r="BN151" s="4"/>
      <c r="BO151" s="4"/>
      <c r="BP151" s="4"/>
      <c r="BQ151" s="4"/>
      <c r="BR151" s="4"/>
      <c r="BS151" s="4"/>
      <c r="BT151" s="4"/>
      <c r="BU151" s="8">
        <f>SUM(AD151)</f>
        <v>340</v>
      </c>
      <c r="BV151" s="1" t="s">
        <v>543</v>
      </c>
      <c r="BW151" s="5">
        <v>146</v>
      </c>
      <c r="BX151" s="4">
        <f t="shared" si="16"/>
        <v>340</v>
      </c>
      <c r="BY151" s="4">
        <f t="shared" si="17"/>
        <v>0</v>
      </c>
      <c r="BZ151" s="4">
        <f t="shared" si="18"/>
        <v>0</v>
      </c>
      <c r="CA151" s="4">
        <f t="shared" si="19"/>
        <v>0</v>
      </c>
      <c r="CB151" s="4">
        <f t="shared" si="20"/>
        <v>0</v>
      </c>
      <c r="CC151" s="4">
        <f t="shared" si="21"/>
        <v>0</v>
      </c>
      <c r="CD151" s="4">
        <f t="shared" si="22"/>
        <v>340</v>
      </c>
      <c r="CE151" s="4">
        <f t="shared" si="23"/>
        <v>0</v>
      </c>
    </row>
    <row r="152" spans="1:84">
      <c r="B152" s="5">
        <v>147</v>
      </c>
      <c r="C152" s="1" t="s">
        <v>307</v>
      </c>
      <c r="D152" s="1" t="s">
        <v>781</v>
      </c>
      <c r="E152" s="5">
        <v>106879</v>
      </c>
      <c r="F152" s="8">
        <v>326</v>
      </c>
      <c r="G152" s="20"/>
      <c r="H152" s="20"/>
      <c r="I152" s="20"/>
      <c r="J152" s="20"/>
      <c r="K152" s="18">
        <v>0</v>
      </c>
      <c r="L152" s="20"/>
      <c r="M152" s="20">
        <v>35</v>
      </c>
      <c r="N152" s="26"/>
      <c r="O152" s="26"/>
      <c r="Q152" s="26"/>
      <c r="R152" s="26">
        <v>142</v>
      </c>
      <c r="S152" s="26"/>
      <c r="T152" s="26"/>
      <c r="U152" s="26"/>
      <c r="V152" s="26">
        <v>48</v>
      </c>
      <c r="W152" s="26"/>
      <c r="X152" s="26"/>
      <c r="Y152" s="26">
        <v>101</v>
      </c>
      <c r="Z152" s="26"/>
      <c r="AA152" s="26"/>
      <c r="AB152" s="26">
        <v>0</v>
      </c>
      <c r="AC152" s="26"/>
      <c r="AD152" s="26"/>
      <c r="AE152" s="26"/>
      <c r="AF152" s="26">
        <v>0</v>
      </c>
      <c r="AG152" s="26"/>
      <c r="AH152" s="26"/>
      <c r="AI152" s="26">
        <v>0</v>
      </c>
      <c r="AJ152" s="26"/>
      <c r="AK152" s="26"/>
      <c r="AL152" s="26"/>
      <c r="AM152" s="26"/>
      <c r="AN152" s="26"/>
      <c r="AO152" s="26"/>
      <c r="AP152" s="26"/>
      <c r="AQ152" s="26"/>
      <c r="AR152" s="26"/>
      <c r="AS152" s="8"/>
      <c r="AT152" s="4"/>
      <c r="AU152" s="2"/>
      <c r="AV152" s="4"/>
      <c r="AW152" s="4"/>
      <c r="AX152" s="4"/>
      <c r="AY152" s="4"/>
      <c r="AZ152" s="4"/>
      <c r="BA152" s="4"/>
      <c r="BB152" s="8"/>
      <c r="BC152" s="4"/>
      <c r="BD152" s="4"/>
      <c r="BE152" s="4"/>
      <c r="BF152" s="4"/>
      <c r="BG152" s="4"/>
      <c r="BH152" s="4"/>
      <c r="BI152" s="4"/>
      <c r="BJ152" s="4"/>
      <c r="BK152" s="8"/>
      <c r="BL152" s="4"/>
      <c r="BM152" s="4"/>
      <c r="BN152" s="4"/>
      <c r="BO152" s="4"/>
      <c r="BP152" s="4"/>
      <c r="BQ152" s="4">
        <v>0</v>
      </c>
      <c r="BR152" s="4"/>
      <c r="BS152" s="4"/>
      <c r="BT152" s="4"/>
      <c r="BU152" s="8">
        <f>SUM(M152,R152,V152,Y152)</f>
        <v>326</v>
      </c>
      <c r="BV152" s="1" t="s">
        <v>307</v>
      </c>
      <c r="BW152" s="5">
        <v>147</v>
      </c>
      <c r="BX152" s="4">
        <f t="shared" si="16"/>
        <v>142</v>
      </c>
      <c r="BY152" s="4">
        <f t="shared" si="17"/>
        <v>101</v>
      </c>
      <c r="BZ152" s="4">
        <f t="shared" si="18"/>
        <v>48</v>
      </c>
      <c r="CA152" s="4">
        <f t="shared" si="19"/>
        <v>35</v>
      </c>
      <c r="CB152" s="4">
        <f t="shared" si="20"/>
        <v>0</v>
      </c>
      <c r="CC152" s="4">
        <f t="shared" si="21"/>
        <v>0</v>
      </c>
      <c r="CD152" s="4">
        <f t="shared" si="22"/>
        <v>326</v>
      </c>
      <c r="CE152" s="4">
        <f t="shared" si="23"/>
        <v>0</v>
      </c>
    </row>
    <row r="153" spans="1:84">
      <c r="B153" s="5">
        <v>148</v>
      </c>
      <c r="C153" s="1" t="s">
        <v>612</v>
      </c>
      <c r="D153" s="1" t="s">
        <v>28</v>
      </c>
      <c r="E153" s="5">
        <v>127977</v>
      </c>
      <c r="F153" s="8">
        <v>321</v>
      </c>
      <c r="G153" s="20"/>
      <c r="H153" s="20">
        <v>69</v>
      </c>
      <c r="I153" s="20"/>
      <c r="J153" s="20"/>
      <c r="L153" s="20">
        <v>54</v>
      </c>
      <c r="M153" s="20"/>
      <c r="N153" s="26"/>
      <c r="O153" s="26"/>
      <c r="P153" s="25">
        <v>74</v>
      </c>
      <c r="Q153" s="26"/>
      <c r="R153" s="26"/>
      <c r="S153" s="26"/>
      <c r="T153" s="26"/>
      <c r="U153" s="26"/>
      <c r="V153" s="26"/>
      <c r="W153" s="26"/>
      <c r="X153" s="26"/>
      <c r="Y153" s="26">
        <v>99</v>
      </c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8"/>
      <c r="AT153" s="4"/>
      <c r="AU153" s="5"/>
      <c r="AV153" s="5"/>
      <c r="AW153" s="5"/>
      <c r="AX153" s="5"/>
      <c r="BB153" s="7"/>
      <c r="BC153" s="5"/>
      <c r="BD153" s="5"/>
      <c r="BE153" s="5"/>
      <c r="BF153" s="5"/>
      <c r="BG153" s="5"/>
      <c r="BH153" s="5"/>
      <c r="BI153" s="5"/>
      <c r="BJ153" s="5"/>
      <c r="BK153" s="7"/>
      <c r="BL153" s="5"/>
      <c r="BM153" s="5"/>
      <c r="BN153" s="5">
        <v>25</v>
      </c>
      <c r="BO153" s="5"/>
      <c r="BP153" s="5"/>
      <c r="BQ153" s="5"/>
      <c r="BR153" s="5"/>
      <c r="BS153" s="5"/>
      <c r="BT153" s="5"/>
      <c r="BU153" s="8">
        <f>SUM(H153,L153,P153,Y153,BN153)</f>
        <v>321</v>
      </c>
      <c r="BV153" s="1" t="s">
        <v>597</v>
      </c>
      <c r="BW153" s="5">
        <v>148</v>
      </c>
      <c r="BX153" s="4">
        <f t="shared" si="16"/>
        <v>99</v>
      </c>
      <c r="BY153" s="4">
        <f t="shared" si="17"/>
        <v>74</v>
      </c>
      <c r="BZ153" s="4">
        <f t="shared" si="18"/>
        <v>69</v>
      </c>
      <c r="CA153" s="4">
        <f t="shared" si="19"/>
        <v>54</v>
      </c>
      <c r="CB153" s="4">
        <f t="shared" si="20"/>
        <v>25</v>
      </c>
      <c r="CC153" s="4">
        <f t="shared" si="21"/>
        <v>0</v>
      </c>
      <c r="CD153" s="4">
        <f t="shared" si="22"/>
        <v>321</v>
      </c>
      <c r="CE153" s="4">
        <f t="shared" si="23"/>
        <v>0</v>
      </c>
    </row>
    <row r="154" spans="1:84">
      <c r="B154" s="5">
        <v>149</v>
      </c>
      <c r="C154" s="1" t="s">
        <v>233</v>
      </c>
      <c r="D154" s="1" t="s">
        <v>667</v>
      </c>
      <c r="E154" s="5">
        <v>109650</v>
      </c>
      <c r="F154" s="7">
        <v>313</v>
      </c>
      <c r="I154" s="20"/>
      <c r="L154" s="18">
        <v>51</v>
      </c>
      <c r="P154" s="25">
        <v>71</v>
      </c>
      <c r="R154" s="26"/>
      <c r="W154" s="26">
        <v>117</v>
      </c>
      <c r="Y154" s="25">
        <v>74</v>
      </c>
      <c r="AI154" s="26">
        <v>0</v>
      </c>
      <c r="AT154" s="2"/>
      <c r="AU154" s="2"/>
      <c r="AV154" s="2"/>
      <c r="AW154" s="2"/>
      <c r="AX154" s="2"/>
      <c r="AY154" s="3"/>
      <c r="AZ154" s="3"/>
      <c r="BA154" s="3"/>
      <c r="BB154" s="15"/>
      <c r="BC154" s="2"/>
      <c r="BD154" s="2"/>
      <c r="BE154" s="2"/>
      <c r="BF154" s="2"/>
      <c r="BG154" s="2"/>
      <c r="BH154" s="2"/>
      <c r="BI154" s="2"/>
      <c r="BJ154" s="2"/>
      <c r="BK154" s="15"/>
      <c r="BL154" s="4"/>
      <c r="BM154" s="4"/>
      <c r="BN154" s="4"/>
      <c r="BO154" s="4"/>
      <c r="BP154" s="4"/>
      <c r="BQ154" s="4"/>
      <c r="BR154" s="4"/>
      <c r="BS154" s="4"/>
      <c r="BT154" s="4"/>
      <c r="BU154" s="8">
        <f>SUM(L154,P154,W154,Y154)</f>
        <v>313</v>
      </c>
      <c r="BV154" s="1" t="s">
        <v>233</v>
      </c>
      <c r="BW154" s="5">
        <v>149</v>
      </c>
      <c r="BX154" s="4">
        <f t="shared" si="16"/>
        <v>117</v>
      </c>
      <c r="BY154" s="4">
        <f t="shared" si="17"/>
        <v>74</v>
      </c>
      <c r="BZ154" s="4">
        <f t="shared" si="18"/>
        <v>71</v>
      </c>
      <c r="CA154" s="4">
        <f t="shared" si="19"/>
        <v>51</v>
      </c>
      <c r="CB154" s="4">
        <f t="shared" si="20"/>
        <v>0</v>
      </c>
      <c r="CC154" s="4">
        <f t="shared" si="21"/>
        <v>0</v>
      </c>
      <c r="CD154" s="4">
        <f t="shared" si="22"/>
        <v>313</v>
      </c>
      <c r="CE154" s="4">
        <f t="shared" si="23"/>
        <v>0</v>
      </c>
    </row>
    <row r="155" spans="1:84">
      <c r="B155" s="5">
        <v>150</v>
      </c>
      <c r="C155" s="1" t="s">
        <v>378</v>
      </c>
      <c r="D155" s="1" t="s">
        <v>574</v>
      </c>
      <c r="E155" s="5">
        <v>96968</v>
      </c>
      <c r="F155" s="8">
        <v>303</v>
      </c>
      <c r="G155" s="20"/>
      <c r="H155" s="20"/>
      <c r="I155" s="20">
        <v>0</v>
      </c>
      <c r="J155" s="20"/>
      <c r="L155" s="20">
        <v>0</v>
      </c>
      <c r="M155" s="20"/>
      <c r="N155" s="26"/>
      <c r="O155" s="26"/>
      <c r="Q155" s="26">
        <v>40</v>
      </c>
      <c r="R155" s="26"/>
      <c r="S155" s="26">
        <v>0</v>
      </c>
      <c r="T155" s="26"/>
      <c r="U155" s="26"/>
      <c r="V155" s="26"/>
      <c r="W155" s="26">
        <v>115</v>
      </c>
      <c r="X155" s="26"/>
      <c r="Y155" s="26">
        <v>71</v>
      </c>
      <c r="Z155" s="26">
        <v>30</v>
      </c>
      <c r="AA155" s="26">
        <v>0</v>
      </c>
      <c r="AB155" s="26"/>
      <c r="AC155" s="26"/>
      <c r="AD155" s="26"/>
      <c r="AE155" s="26"/>
      <c r="AF155" s="26"/>
      <c r="AG155" s="26"/>
      <c r="AH155" s="26">
        <v>0</v>
      </c>
      <c r="AI155" s="26">
        <v>0</v>
      </c>
      <c r="AJ155" s="26">
        <v>0</v>
      </c>
      <c r="AK155" s="26"/>
      <c r="AL155" s="26"/>
      <c r="AM155" s="26"/>
      <c r="AN155" s="26"/>
      <c r="AO155" s="26"/>
      <c r="AP155" s="26"/>
      <c r="AQ155" s="26">
        <v>0</v>
      </c>
      <c r="AR155" s="26">
        <v>0</v>
      </c>
      <c r="AS155" s="8"/>
      <c r="AT155" s="4"/>
      <c r="AU155" s="4"/>
      <c r="AV155" s="4"/>
      <c r="AW155" s="4"/>
      <c r="AX155" s="4"/>
      <c r="AY155" s="4"/>
      <c r="AZ155" s="4"/>
      <c r="BA155" s="4"/>
      <c r="BB155" s="8"/>
      <c r="BC155" s="4"/>
      <c r="BD155" s="4"/>
      <c r="BE155" s="4"/>
      <c r="BF155" s="4"/>
      <c r="BG155" s="4"/>
      <c r="BH155" s="4"/>
      <c r="BI155" s="4"/>
      <c r="BJ155" s="4"/>
      <c r="BK155" s="8"/>
      <c r="BL155" s="4"/>
      <c r="BM155" s="4"/>
      <c r="BN155" s="4"/>
      <c r="BO155" s="4">
        <v>47</v>
      </c>
      <c r="BP155" s="4"/>
      <c r="BQ155" s="4"/>
      <c r="BR155" s="4"/>
      <c r="BS155" s="4">
        <v>0</v>
      </c>
      <c r="BT155" s="4"/>
      <c r="BU155" s="8">
        <f>SUM(Q155,W155,Y155,Z155,BO155)</f>
        <v>303</v>
      </c>
      <c r="BV155" s="1" t="s">
        <v>378</v>
      </c>
      <c r="BW155" s="5">
        <v>150</v>
      </c>
      <c r="BX155" s="4">
        <f t="shared" si="16"/>
        <v>115</v>
      </c>
      <c r="BY155" s="4">
        <f t="shared" si="17"/>
        <v>71</v>
      </c>
      <c r="BZ155" s="4">
        <f t="shared" si="18"/>
        <v>47</v>
      </c>
      <c r="CA155" s="4">
        <f t="shared" si="19"/>
        <v>40</v>
      </c>
      <c r="CB155" s="4">
        <f t="shared" si="20"/>
        <v>30</v>
      </c>
      <c r="CC155" s="4">
        <f t="shared" si="21"/>
        <v>0</v>
      </c>
      <c r="CD155" s="4">
        <f t="shared" si="22"/>
        <v>303</v>
      </c>
      <c r="CE155" s="4">
        <f t="shared" si="23"/>
        <v>0</v>
      </c>
    </row>
    <row r="156" spans="1:84">
      <c r="B156" s="5">
        <v>151</v>
      </c>
      <c r="C156" s="17" t="s">
        <v>840</v>
      </c>
      <c r="D156" s="17" t="s">
        <v>841</v>
      </c>
      <c r="E156" s="18">
        <v>126719</v>
      </c>
      <c r="F156" s="7">
        <v>301</v>
      </c>
      <c r="I156" s="20"/>
      <c r="J156" s="18">
        <v>0</v>
      </c>
      <c r="R156" s="26"/>
      <c r="AD156" s="26">
        <v>235</v>
      </c>
      <c r="AT156" s="20"/>
      <c r="AU156" s="19"/>
      <c r="AV156" s="19"/>
      <c r="AW156" s="19"/>
      <c r="AX156" s="19"/>
      <c r="AY156" s="21"/>
      <c r="AZ156" s="21"/>
      <c r="BA156" s="21"/>
      <c r="BB156" s="15"/>
      <c r="BC156" s="19"/>
      <c r="BD156" s="19"/>
      <c r="BE156" s="19"/>
      <c r="BF156" s="19"/>
      <c r="BG156" s="19"/>
      <c r="BH156" s="19"/>
      <c r="BI156" s="19"/>
      <c r="BJ156" s="19"/>
      <c r="BK156" s="15"/>
      <c r="BL156" s="20"/>
      <c r="BM156" s="20"/>
      <c r="BN156" s="20"/>
      <c r="BO156" s="20"/>
      <c r="BP156" s="20">
        <v>66</v>
      </c>
      <c r="BQ156" s="20"/>
      <c r="BR156" s="20"/>
      <c r="BS156" s="20"/>
      <c r="BT156" s="20"/>
      <c r="BU156" s="8">
        <f>SUM(AD156,BP156)</f>
        <v>301</v>
      </c>
      <c r="BV156" s="17" t="s">
        <v>840</v>
      </c>
      <c r="BW156" s="5">
        <v>151</v>
      </c>
      <c r="BX156" s="4">
        <f t="shared" si="16"/>
        <v>235</v>
      </c>
      <c r="BY156" s="4">
        <f t="shared" si="17"/>
        <v>66</v>
      </c>
      <c r="BZ156" s="4">
        <f t="shared" si="18"/>
        <v>0</v>
      </c>
      <c r="CA156" s="4">
        <f t="shared" si="19"/>
        <v>0</v>
      </c>
      <c r="CB156" s="4">
        <f t="shared" si="20"/>
        <v>0</v>
      </c>
      <c r="CC156" s="4">
        <f t="shared" si="21"/>
        <v>0</v>
      </c>
      <c r="CD156" s="4">
        <f t="shared" si="22"/>
        <v>301</v>
      </c>
      <c r="CE156" s="4">
        <f t="shared" si="23"/>
        <v>0</v>
      </c>
    </row>
    <row r="157" spans="1:84">
      <c r="A157" s="5">
        <v>6</v>
      </c>
      <c r="B157" s="5">
        <v>152</v>
      </c>
      <c r="C157" s="1" t="s">
        <v>30</v>
      </c>
      <c r="D157" s="1" t="s">
        <v>28</v>
      </c>
      <c r="E157" s="5">
        <v>44126</v>
      </c>
      <c r="F157" s="7">
        <v>292</v>
      </c>
      <c r="AM157" s="25">
        <f>ROUNDDOWN(IF(ISNUMBER(AN157),VLOOKUP(AN157,Domestic1,2)*AM$3),0)</f>
        <v>292</v>
      </c>
      <c r="AN157" s="25">
        <v>2</v>
      </c>
      <c r="AT157" s="2"/>
      <c r="AU157" s="2"/>
      <c r="AV157" s="2"/>
      <c r="AW157" s="2"/>
      <c r="AX157" s="2"/>
      <c r="AY157" s="3"/>
      <c r="AZ157" s="3"/>
      <c r="BA157" s="3"/>
      <c r="BB157" s="15"/>
      <c r="BC157" s="2"/>
      <c r="BD157" s="2"/>
      <c r="BE157" s="2"/>
      <c r="BF157" s="2"/>
      <c r="BG157" s="2"/>
      <c r="BH157" s="2"/>
      <c r="BI157" s="2"/>
      <c r="BJ157" s="2"/>
      <c r="BK157" s="15"/>
      <c r="BL157" s="4"/>
      <c r="BM157" s="4"/>
      <c r="BN157" s="4"/>
      <c r="BO157" s="4"/>
      <c r="BP157" s="4"/>
      <c r="BQ157" s="4"/>
      <c r="BR157" s="4"/>
      <c r="BS157" s="4"/>
      <c r="BT157" s="4"/>
      <c r="BU157" s="8">
        <f>SUM(AM157)</f>
        <v>292</v>
      </c>
      <c r="BV157" s="1" t="s">
        <v>30</v>
      </c>
      <c r="BW157" s="5">
        <v>152</v>
      </c>
      <c r="BX157" s="4">
        <f t="shared" si="16"/>
        <v>292</v>
      </c>
      <c r="BY157" s="4">
        <f t="shared" si="17"/>
        <v>2</v>
      </c>
      <c r="BZ157" s="4">
        <f t="shared" si="18"/>
        <v>0</v>
      </c>
      <c r="CA157" s="4">
        <f t="shared" si="19"/>
        <v>0</v>
      </c>
      <c r="CB157" s="4">
        <f t="shared" si="20"/>
        <v>0</v>
      </c>
      <c r="CC157" s="4">
        <f t="shared" si="21"/>
        <v>0</v>
      </c>
      <c r="CD157" s="4">
        <f t="shared" si="22"/>
        <v>294</v>
      </c>
      <c r="CE157" s="4">
        <f t="shared" si="23"/>
        <v>-2</v>
      </c>
    </row>
    <row r="158" spans="1:84">
      <c r="B158" s="5">
        <v>153</v>
      </c>
      <c r="C158" s="1" t="s">
        <v>976</v>
      </c>
      <c r="D158" s="1" t="s">
        <v>8</v>
      </c>
      <c r="E158" s="5">
        <v>123406</v>
      </c>
      <c r="F158" s="7">
        <v>279</v>
      </c>
      <c r="Q158" s="26">
        <v>39</v>
      </c>
      <c r="S158" s="26"/>
      <c r="AD158" s="25">
        <v>240</v>
      </c>
      <c r="AT158" s="2"/>
      <c r="AU158" s="2"/>
      <c r="AV158" s="2"/>
      <c r="AW158" s="2"/>
      <c r="AX158" s="2"/>
      <c r="AY158" s="3"/>
      <c r="AZ158" s="3"/>
      <c r="BA158" s="3"/>
      <c r="BB158" s="15"/>
      <c r="BC158" s="2"/>
      <c r="BD158" s="2"/>
      <c r="BE158" s="2"/>
      <c r="BF158" s="2"/>
      <c r="BG158" s="2"/>
      <c r="BH158" s="2"/>
      <c r="BI158" s="2"/>
      <c r="BJ158" s="2"/>
      <c r="BK158" s="15"/>
      <c r="BL158" s="4"/>
      <c r="BM158" s="4"/>
      <c r="BN158" s="4"/>
      <c r="BO158" s="4"/>
      <c r="BP158" s="4"/>
      <c r="BQ158" s="4"/>
      <c r="BR158" s="4"/>
      <c r="BS158" s="4"/>
      <c r="BT158" s="4"/>
      <c r="BU158" s="8">
        <f>SUM(Q158,AD158)</f>
        <v>279</v>
      </c>
      <c r="BV158" s="1" t="s">
        <v>976</v>
      </c>
      <c r="BW158" s="5">
        <v>153</v>
      </c>
      <c r="BX158" s="4">
        <f t="shared" si="16"/>
        <v>240</v>
      </c>
      <c r="BY158" s="4">
        <f t="shared" si="17"/>
        <v>39</v>
      </c>
      <c r="BZ158" s="4">
        <f t="shared" si="18"/>
        <v>0</v>
      </c>
      <c r="CA158" s="4">
        <f t="shared" si="19"/>
        <v>0</v>
      </c>
      <c r="CB158" s="4">
        <f t="shared" si="20"/>
        <v>0</v>
      </c>
      <c r="CC158" s="4">
        <f t="shared" si="21"/>
        <v>0</v>
      </c>
      <c r="CD158" s="4">
        <f t="shared" si="22"/>
        <v>279</v>
      </c>
      <c r="CE158" s="4">
        <f t="shared" si="23"/>
        <v>0</v>
      </c>
    </row>
    <row r="159" spans="1:84">
      <c r="B159" s="5">
        <v>154</v>
      </c>
      <c r="C159" s="1" t="s">
        <v>924</v>
      </c>
      <c r="D159" s="1" t="s">
        <v>28</v>
      </c>
      <c r="E159" s="5">
        <v>133892</v>
      </c>
      <c r="F159" s="7">
        <v>276</v>
      </c>
      <c r="P159" s="25">
        <v>143</v>
      </c>
      <c r="R159" s="26"/>
      <c r="Y159" s="25">
        <v>133</v>
      </c>
      <c r="Z159" s="26"/>
      <c r="AT159" s="2"/>
      <c r="AU159" s="2"/>
      <c r="AV159" s="2"/>
      <c r="AW159" s="2"/>
      <c r="AX159" s="2"/>
      <c r="AY159" s="3"/>
      <c r="AZ159" s="3"/>
      <c r="BA159" s="3"/>
      <c r="BB159" s="15"/>
      <c r="BC159" s="2"/>
      <c r="BD159" s="2"/>
      <c r="BE159" s="2"/>
      <c r="BF159" s="2"/>
      <c r="BG159" s="2"/>
      <c r="BH159" s="2"/>
      <c r="BI159" s="2"/>
      <c r="BJ159" s="2"/>
      <c r="BK159" s="15"/>
      <c r="BL159" s="4"/>
      <c r="BM159" s="4"/>
      <c r="BN159" s="4"/>
      <c r="BO159" s="4"/>
      <c r="BP159" s="4"/>
      <c r="BQ159" s="4"/>
      <c r="BR159" s="4"/>
      <c r="BS159" s="4"/>
      <c r="BT159" s="4"/>
      <c r="BU159" s="8">
        <f>SUM(P159,Y159)</f>
        <v>276</v>
      </c>
      <c r="BV159" s="1" t="s">
        <v>924</v>
      </c>
      <c r="BW159" s="5">
        <v>154</v>
      </c>
      <c r="BX159" s="4">
        <f t="shared" si="16"/>
        <v>143</v>
      </c>
      <c r="BY159" s="4">
        <f t="shared" si="17"/>
        <v>133</v>
      </c>
      <c r="BZ159" s="4">
        <f t="shared" si="18"/>
        <v>0</v>
      </c>
      <c r="CA159" s="4">
        <f t="shared" si="19"/>
        <v>0</v>
      </c>
      <c r="CB159" s="4">
        <f t="shared" si="20"/>
        <v>0</v>
      </c>
      <c r="CC159" s="4">
        <f t="shared" si="21"/>
        <v>0</v>
      </c>
      <c r="CD159" s="4">
        <f t="shared" si="22"/>
        <v>276</v>
      </c>
      <c r="CE159" s="4">
        <f t="shared" si="23"/>
        <v>0</v>
      </c>
    </row>
    <row r="160" spans="1:84">
      <c r="B160" s="5">
        <v>155</v>
      </c>
      <c r="C160" s="1" t="s">
        <v>868</v>
      </c>
      <c r="D160" s="1" t="s">
        <v>869</v>
      </c>
      <c r="E160" s="5">
        <v>133878</v>
      </c>
      <c r="F160" s="7">
        <v>264</v>
      </c>
      <c r="I160" s="20"/>
      <c r="J160" s="18">
        <v>34</v>
      </c>
      <c r="R160" s="26"/>
      <c r="AD160" s="25">
        <v>230</v>
      </c>
      <c r="AK160" s="25">
        <v>0</v>
      </c>
      <c r="AL160" s="25">
        <v>0</v>
      </c>
      <c r="AT160" s="2"/>
      <c r="AU160" s="4"/>
      <c r="AV160" s="4"/>
      <c r="AW160" s="4"/>
      <c r="AX160" s="4"/>
      <c r="AY160" s="4"/>
      <c r="AZ160" s="4"/>
      <c r="BA160" s="4"/>
      <c r="BB160" s="8"/>
      <c r="BC160" s="4"/>
      <c r="BD160" s="4"/>
      <c r="BE160" s="4"/>
      <c r="BF160" s="4"/>
      <c r="BG160" s="4"/>
      <c r="BH160" s="4"/>
      <c r="BI160" s="4"/>
      <c r="BJ160" s="4"/>
      <c r="BK160" s="8"/>
      <c r="BL160" s="4"/>
      <c r="BM160" s="4"/>
      <c r="BN160" s="4"/>
      <c r="BO160" s="4"/>
      <c r="BP160" s="4"/>
      <c r="BQ160" s="4"/>
      <c r="BR160" s="4"/>
      <c r="BS160" s="4"/>
      <c r="BT160" s="4"/>
      <c r="BU160" s="8">
        <f>SUM(J160,AD160)</f>
        <v>264</v>
      </c>
      <c r="BV160" s="1" t="s">
        <v>868</v>
      </c>
      <c r="BW160" s="5">
        <v>155</v>
      </c>
      <c r="BX160" s="4">
        <f t="shared" si="16"/>
        <v>230</v>
      </c>
      <c r="BY160" s="4">
        <f t="shared" si="17"/>
        <v>34</v>
      </c>
      <c r="BZ160" s="4">
        <f t="shared" si="18"/>
        <v>0</v>
      </c>
      <c r="CA160" s="4">
        <f t="shared" si="19"/>
        <v>0</v>
      </c>
      <c r="CB160" s="4">
        <f t="shared" si="20"/>
        <v>0</v>
      </c>
      <c r="CC160" s="4">
        <f t="shared" si="21"/>
        <v>0</v>
      </c>
      <c r="CD160" s="4">
        <f t="shared" si="22"/>
        <v>264</v>
      </c>
      <c r="CE160" s="4">
        <f t="shared" si="23"/>
        <v>0</v>
      </c>
    </row>
    <row r="161" spans="2:83">
      <c r="B161" s="5">
        <v>156</v>
      </c>
      <c r="C161" s="1" t="s">
        <v>622</v>
      </c>
      <c r="D161" s="1" t="s">
        <v>83</v>
      </c>
      <c r="E161" s="5">
        <v>129053</v>
      </c>
      <c r="F161" s="8">
        <v>262</v>
      </c>
      <c r="G161" s="20"/>
      <c r="H161" s="20"/>
      <c r="I161" s="20"/>
      <c r="J161" s="20"/>
      <c r="K161" s="18">
        <v>147</v>
      </c>
      <c r="L161" s="20"/>
      <c r="M161" s="20"/>
      <c r="N161" s="26"/>
      <c r="O161" s="26"/>
      <c r="Q161" s="26"/>
      <c r="R161" s="26">
        <v>0</v>
      </c>
      <c r="S161" s="26"/>
      <c r="T161" s="26"/>
      <c r="U161" s="26"/>
      <c r="V161" s="26">
        <v>80</v>
      </c>
      <c r="W161" s="26"/>
      <c r="X161" s="26"/>
      <c r="Y161" s="26"/>
      <c r="Z161" s="26"/>
      <c r="AA161" s="26"/>
      <c r="AB161" s="26">
        <v>35</v>
      </c>
      <c r="AC161" s="26"/>
      <c r="AD161" s="26"/>
      <c r="AE161" s="26"/>
      <c r="AF161" s="26"/>
      <c r="AG161" s="26"/>
      <c r="AH161" s="26"/>
      <c r="AI161" s="26"/>
      <c r="AJ161" s="26">
        <v>0</v>
      </c>
      <c r="AK161" s="26"/>
      <c r="AL161" s="26"/>
      <c r="AM161" s="26"/>
      <c r="AN161" s="26"/>
      <c r="AO161" s="26"/>
      <c r="AP161" s="26"/>
      <c r="AQ161" s="26"/>
      <c r="AR161" s="26"/>
      <c r="AS161" s="8"/>
      <c r="AT161" s="4"/>
      <c r="AU161" s="2"/>
      <c r="AV161" s="4"/>
      <c r="AW161" s="4"/>
      <c r="AX161" s="4"/>
      <c r="AY161" s="4"/>
      <c r="AZ161" s="4"/>
      <c r="BA161" s="4"/>
      <c r="BB161" s="8"/>
      <c r="BC161" s="4"/>
      <c r="BD161" s="4"/>
      <c r="BE161" s="4"/>
      <c r="BF161" s="4"/>
      <c r="BG161" s="4"/>
      <c r="BH161" s="4"/>
      <c r="BI161" s="4"/>
      <c r="BJ161" s="4"/>
      <c r="BK161" s="8"/>
      <c r="BL161" s="4"/>
      <c r="BM161" s="4"/>
      <c r="BN161" s="4"/>
      <c r="BO161" s="4"/>
      <c r="BP161" s="4"/>
      <c r="BQ161" s="4"/>
      <c r="BR161" s="4"/>
      <c r="BS161" s="4"/>
      <c r="BT161" s="4"/>
      <c r="BU161" s="8">
        <f>SUM(K161,V161,AB161)</f>
        <v>262</v>
      </c>
      <c r="BV161" s="1" t="s">
        <v>622</v>
      </c>
      <c r="BW161" s="5">
        <v>156</v>
      </c>
      <c r="BX161" s="4">
        <f t="shared" si="16"/>
        <v>147</v>
      </c>
      <c r="BY161" s="4">
        <f t="shared" si="17"/>
        <v>80</v>
      </c>
      <c r="BZ161" s="4">
        <f t="shared" si="18"/>
        <v>35</v>
      </c>
      <c r="CA161" s="4">
        <f t="shared" si="19"/>
        <v>0</v>
      </c>
      <c r="CB161" s="4">
        <f t="shared" si="20"/>
        <v>0</v>
      </c>
      <c r="CC161" s="4">
        <f t="shared" si="21"/>
        <v>0</v>
      </c>
      <c r="CD161" s="4">
        <f t="shared" si="22"/>
        <v>262</v>
      </c>
      <c r="CE161" s="4">
        <f t="shared" si="23"/>
        <v>0</v>
      </c>
    </row>
    <row r="162" spans="2:83">
      <c r="B162" s="5">
        <v>157</v>
      </c>
      <c r="C162" s="1" t="s">
        <v>655</v>
      </c>
      <c r="D162" s="1" t="s">
        <v>36</v>
      </c>
      <c r="E162" s="5">
        <v>112180</v>
      </c>
      <c r="F162" s="8">
        <v>257</v>
      </c>
      <c r="G162" s="20"/>
      <c r="H162" s="20"/>
      <c r="I162" s="20"/>
      <c r="J162" s="20"/>
      <c r="K162" s="18">
        <v>139</v>
      </c>
      <c r="L162" s="20"/>
      <c r="M162" s="20"/>
      <c r="N162" s="26"/>
      <c r="O162" s="26"/>
      <c r="P162" s="25">
        <v>46</v>
      </c>
      <c r="Q162" s="26"/>
      <c r="R162" s="26"/>
      <c r="S162" s="26"/>
      <c r="T162" s="26"/>
      <c r="U162" s="26"/>
      <c r="V162" s="26"/>
      <c r="W162" s="26"/>
      <c r="X162" s="26"/>
      <c r="Y162" s="26">
        <v>72</v>
      </c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8"/>
      <c r="AT162" s="4"/>
      <c r="AU162" s="2"/>
      <c r="AV162" s="2"/>
      <c r="AW162" s="2"/>
      <c r="AX162" s="2"/>
      <c r="AY162" s="3"/>
      <c r="AZ162" s="3"/>
      <c r="BA162" s="3"/>
      <c r="BB162" s="15"/>
      <c r="BC162" s="2"/>
      <c r="BD162" s="2"/>
      <c r="BE162" s="2"/>
      <c r="BF162" s="2"/>
      <c r="BG162" s="2"/>
      <c r="BH162" s="2"/>
      <c r="BI162" s="2"/>
      <c r="BJ162" s="2"/>
      <c r="BK162" s="15"/>
      <c r="BL162" s="4"/>
      <c r="BM162" s="4"/>
      <c r="BN162" s="4"/>
      <c r="BO162" s="4"/>
      <c r="BP162" s="4"/>
      <c r="BQ162" s="4"/>
      <c r="BR162" s="4"/>
      <c r="BS162" s="4"/>
      <c r="BT162" s="4"/>
      <c r="BU162" s="8">
        <f>SUM(K162,P162,Y162)</f>
        <v>257</v>
      </c>
      <c r="BV162" s="1" t="s">
        <v>655</v>
      </c>
      <c r="BW162" s="5">
        <v>157</v>
      </c>
      <c r="BX162" s="4">
        <f t="shared" si="16"/>
        <v>139</v>
      </c>
      <c r="BY162" s="4">
        <f t="shared" si="17"/>
        <v>72</v>
      </c>
      <c r="BZ162" s="4">
        <f t="shared" si="18"/>
        <v>46</v>
      </c>
      <c r="CA162" s="4">
        <f t="shared" si="19"/>
        <v>0</v>
      </c>
      <c r="CB162" s="4">
        <f t="shared" si="20"/>
        <v>0</v>
      </c>
      <c r="CC162" s="4">
        <f t="shared" si="21"/>
        <v>0</v>
      </c>
      <c r="CD162" s="4">
        <f t="shared" si="22"/>
        <v>257</v>
      </c>
      <c r="CE162" s="4">
        <f t="shared" si="23"/>
        <v>0</v>
      </c>
    </row>
    <row r="163" spans="2:83">
      <c r="B163" s="5">
        <v>157</v>
      </c>
      <c r="C163" s="1" t="s">
        <v>1028</v>
      </c>
      <c r="D163" s="1" t="s">
        <v>667</v>
      </c>
      <c r="E163" s="5">
        <v>135882</v>
      </c>
      <c r="F163" s="7">
        <v>257</v>
      </c>
      <c r="AA163" s="25">
        <v>0</v>
      </c>
      <c r="AD163" s="25">
        <v>225</v>
      </c>
      <c r="AE163" s="25">
        <v>32</v>
      </c>
      <c r="AT163" s="2"/>
      <c r="AU163" s="2"/>
      <c r="AV163" s="2"/>
      <c r="AW163" s="2"/>
      <c r="AX163" s="2"/>
      <c r="AY163" s="3"/>
      <c r="AZ163" s="3"/>
      <c r="BA163" s="3"/>
      <c r="BB163" s="15"/>
      <c r="BC163" s="2"/>
      <c r="BD163" s="2"/>
      <c r="BE163" s="2"/>
      <c r="BF163" s="2"/>
      <c r="BG163" s="2"/>
      <c r="BH163" s="2"/>
      <c r="BI163" s="2"/>
      <c r="BJ163" s="2"/>
      <c r="BK163" s="15"/>
      <c r="BL163" s="4"/>
      <c r="BM163" s="4"/>
      <c r="BN163" s="4"/>
      <c r="BO163" s="4"/>
      <c r="BP163" s="4"/>
      <c r="BQ163" s="4"/>
      <c r="BR163" s="4"/>
      <c r="BS163" s="4"/>
      <c r="BT163" s="4"/>
      <c r="BU163" s="8">
        <f>SUM(AD163,AE163)</f>
        <v>257</v>
      </c>
      <c r="BV163" s="1" t="s">
        <v>1028</v>
      </c>
      <c r="BW163" s="5">
        <v>157</v>
      </c>
      <c r="BX163" s="4">
        <f t="shared" si="16"/>
        <v>225</v>
      </c>
      <c r="BY163" s="4">
        <f t="shared" si="17"/>
        <v>32</v>
      </c>
      <c r="BZ163" s="4">
        <f t="shared" si="18"/>
        <v>0</v>
      </c>
      <c r="CA163" s="4">
        <f t="shared" si="19"/>
        <v>0</v>
      </c>
      <c r="CB163" s="4">
        <f t="shared" si="20"/>
        <v>0</v>
      </c>
      <c r="CC163" s="4">
        <f t="shared" si="21"/>
        <v>0</v>
      </c>
      <c r="CD163" s="4">
        <f t="shared" si="22"/>
        <v>257</v>
      </c>
      <c r="CE163" s="4">
        <f t="shared" si="23"/>
        <v>0</v>
      </c>
    </row>
    <row r="164" spans="2:83">
      <c r="B164" s="5">
        <v>159</v>
      </c>
      <c r="C164" s="1" t="s">
        <v>119</v>
      </c>
      <c r="D164" s="1" t="s">
        <v>254</v>
      </c>
      <c r="E164" s="5">
        <v>37110</v>
      </c>
      <c r="F164" s="8">
        <v>245</v>
      </c>
      <c r="G164" s="20"/>
      <c r="H164" s="20"/>
      <c r="I164" s="20"/>
      <c r="J164" s="20">
        <v>44</v>
      </c>
      <c r="L164" s="20"/>
      <c r="M164" s="20"/>
      <c r="N164" s="26"/>
      <c r="O164" s="26"/>
      <c r="Q164" s="26"/>
      <c r="R164" s="26"/>
      <c r="S164" s="26"/>
      <c r="T164" s="26"/>
      <c r="U164" s="26"/>
      <c r="V164" s="26"/>
      <c r="W164" s="26"/>
      <c r="X164" s="26">
        <v>118</v>
      </c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8"/>
      <c r="AT164" s="4"/>
      <c r="AU164" s="4"/>
      <c r="AV164" s="4"/>
      <c r="AW164" s="4"/>
      <c r="AX164" s="4"/>
      <c r="AY164" s="4"/>
      <c r="AZ164" s="4"/>
      <c r="BA164" s="4"/>
      <c r="BB164" s="8"/>
      <c r="BC164" s="4"/>
      <c r="BD164" s="4"/>
      <c r="BE164" s="4"/>
      <c r="BF164" s="4"/>
      <c r="BG164" s="4"/>
      <c r="BH164" s="4"/>
      <c r="BI164" s="4"/>
      <c r="BJ164" s="4"/>
      <c r="BK164" s="8"/>
      <c r="BL164" s="4"/>
      <c r="BM164" s="4"/>
      <c r="BN164" s="4"/>
      <c r="BO164" s="4"/>
      <c r="BP164" s="4">
        <v>83</v>
      </c>
      <c r="BQ164" s="4"/>
      <c r="BR164" s="4"/>
      <c r="BS164" s="4"/>
      <c r="BT164" s="4"/>
      <c r="BU164" s="8">
        <f>SUM(J164,X164,BP164)</f>
        <v>245</v>
      </c>
      <c r="BV164" s="1" t="s">
        <v>119</v>
      </c>
      <c r="BW164" s="5">
        <v>159</v>
      </c>
      <c r="BX164" s="4">
        <f t="shared" si="16"/>
        <v>118</v>
      </c>
      <c r="BY164" s="4">
        <f t="shared" si="17"/>
        <v>83</v>
      </c>
      <c r="BZ164" s="4">
        <f t="shared" si="18"/>
        <v>44</v>
      </c>
      <c r="CA164" s="4">
        <f t="shared" si="19"/>
        <v>0</v>
      </c>
      <c r="CB164" s="4">
        <f t="shared" si="20"/>
        <v>0</v>
      </c>
      <c r="CC164" s="4">
        <f t="shared" si="21"/>
        <v>0</v>
      </c>
      <c r="CD164" s="4">
        <f t="shared" si="22"/>
        <v>245</v>
      </c>
      <c r="CE164" s="4">
        <f t="shared" si="23"/>
        <v>0</v>
      </c>
    </row>
    <row r="165" spans="2:83">
      <c r="B165" s="5">
        <v>160</v>
      </c>
      <c r="C165" s="1" t="s">
        <v>784</v>
      </c>
      <c r="D165" s="1" t="s">
        <v>584</v>
      </c>
      <c r="E165" s="5">
        <v>116970</v>
      </c>
      <c r="F165" s="7">
        <v>242</v>
      </c>
      <c r="I165" s="20"/>
      <c r="R165" s="26"/>
      <c r="AD165" s="26">
        <v>242</v>
      </c>
      <c r="BU165" s="8">
        <f>SUM(AD165)</f>
        <v>242</v>
      </c>
      <c r="BV165" s="1" t="s">
        <v>784</v>
      </c>
      <c r="BW165" s="5">
        <v>160</v>
      </c>
      <c r="BX165" s="4">
        <f t="shared" si="16"/>
        <v>242</v>
      </c>
      <c r="BY165" s="4">
        <f t="shared" si="17"/>
        <v>0</v>
      </c>
      <c r="BZ165" s="4">
        <f t="shared" si="18"/>
        <v>0</v>
      </c>
      <c r="CA165" s="4">
        <f t="shared" si="19"/>
        <v>0</v>
      </c>
      <c r="CB165" s="4">
        <f t="shared" si="20"/>
        <v>0</v>
      </c>
      <c r="CC165" s="4">
        <f t="shared" si="21"/>
        <v>0</v>
      </c>
      <c r="CD165" s="4">
        <f t="shared" si="22"/>
        <v>242</v>
      </c>
      <c r="CE165" s="4">
        <f t="shared" si="23"/>
        <v>0</v>
      </c>
    </row>
    <row r="166" spans="2:83">
      <c r="B166" s="5">
        <v>160</v>
      </c>
      <c r="C166" s="1" t="s">
        <v>887</v>
      </c>
      <c r="D166" s="1" t="s">
        <v>567</v>
      </c>
      <c r="E166" s="5">
        <v>111625</v>
      </c>
      <c r="F166" s="7">
        <v>242</v>
      </c>
      <c r="P166" s="25">
        <v>111</v>
      </c>
      <c r="R166" s="26"/>
      <c r="Y166" s="25">
        <v>131</v>
      </c>
      <c r="BU166" s="8">
        <f>SUM(P166,Y166)</f>
        <v>242</v>
      </c>
      <c r="BV166" s="1" t="s">
        <v>887</v>
      </c>
      <c r="BW166" s="5">
        <v>160</v>
      </c>
      <c r="BX166" s="4">
        <f t="shared" si="16"/>
        <v>131</v>
      </c>
      <c r="BY166" s="4">
        <f t="shared" si="17"/>
        <v>111</v>
      </c>
      <c r="BZ166" s="4">
        <f t="shared" si="18"/>
        <v>0</v>
      </c>
      <c r="CA166" s="4">
        <f t="shared" si="19"/>
        <v>0</v>
      </c>
      <c r="CB166" s="4">
        <f t="shared" si="20"/>
        <v>0</v>
      </c>
      <c r="CC166" s="4">
        <f t="shared" si="21"/>
        <v>0</v>
      </c>
      <c r="CD166" s="4">
        <f t="shared" si="22"/>
        <v>242</v>
      </c>
      <c r="CE166" s="4">
        <f t="shared" si="23"/>
        <v>0</v>
      </c>
    </row>
    <row r="167" spans="2:83">
      <c r="B167" s="5">
        <v>162</v>
      </c>
      <c r="C167" s="1" t="s">
        <v>616</v>
      </c>
      <c r="D167" s="2" t="s">
        <v>326</v>
      </c>
      <c r="E167" s="4">
        <v>124105</v>
      </c>
      <c r="F167" s="8">
        <v>239</v>
      </c>
      <c r="G167" s="20"/>
      <c r="H167" s="20">
        <v>88</v>
      </c>
      <c r="I167" s="20"/>
      <c r="J167" s="20"/>
      <c r="L167" s="20"/>
      <c r="M167" s="20"/>
      <c r="N167" s="26"/>
      <c r="O167" s="26"/>
      <c r="Q167" s="26">
        <v>85</v>
      </c>
      <c r="R167" s="26"/>
      <c r="S167" s="26"/>
      <c r="T167" s="26"/>
      <c r="U167" s="26"/>
      <c r="V167" s="26"/>
      <c r="W167" s="26"/>
      <c r="X167" s="26"/>
      <c r="Y167" s="26"/>
      <c r="Z167" s="26"/>
      <c r="AA167" s="25">
        <v>66</v>
      </c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8"/>
      <c r="AT167" s="4"/>
      <c r="AU167" s="4"/>
      <c r="AV167" s="4"/>
      <c r="AW167" s="4"/>
      <c r="AX167" s="4"/>
      <c r="AY167" s="4"/>
      <c r="AZ167" s="4"/>
      <c r="BA167" s="4"/>
      <c r="BB167" s="8"/>
      <c r="BC167" s="4"/>
      <c r="BD167" s="4"/>
      <c r="BE167" s="4"/>
      <c r="BF167" s="4"/>
      <c r="BG167" s="4"/>
      <c r="BH167" s="4"/>
      <c r="BI167" s="4"/>
      <c r="BJ167" s="4"/>
      <c r="BK167" s="8"/>
      <c r="BL167" s="4"/>
      <c r="BM167" s="4"/>
      <c r="BN167" s="4"/>
      <c r="BO167" s="4"/>
      <c r="BP167" s="4"/>
      <c r="BQ167" s="4"/>
      <c r="BR167" s="4"/>
      <c r="BS167" s="4"/>
      <c r="BT167" s="4"/>
      <c r="BU167" s="8">
        <f>SUM(H167,Q167,AA167)</f>
        <v>239</v>
      </c>
      <c r="BV167" s="1" t="s">
        <v>616</v>
      </c>
      <c r="BW167" s="5">
        <v>162</v>
      </c>
      <c r="BX167" s="4">
        <f t="shared" si="16"/>
        <v>88</v>
      </c>
      <c r="BY167" s="4">
        <f t="shared" si="17"/>
        <v>85</v>
      </c>
      <c r="BZ167" s="4">
        <f t="shared" si="18"/>
        <v>66</v>
      </c>
      <c r="CA167" s="4">
        <f t="shared" si="19"/>
        <v>0</v>
      </c>
      <c r="CB167" s="4">
        <f t="shared" si="20"/>
        <v>0</v>
      </c>
      <c r="CC167" s="4">
        <f t="shared" si="21"/>
        <v>0</v>
      </c>
      <c r="CD167" s="4">
        <f t="shared" si="22"/>
        <v>239</v>
      </c>
      <c r="CE167" s="4">
        <f t="shared" si="23"/>
        <v>0</v>
      </c>
    </row>
    <row r="168" spans="2:83">
      <c r="B168" s="5">
        <v>163</v>
      </c>
      <c r="C168" s="1" t="s">
        <v>1050</v>
      </c>
      <c r="D168" s="1" t="s">
        <v>1049</v>
      </c>
      <c r="E168" s="5" t="s">
        <v>625</v>
      </c>
      <c r="F168" s="7">
        <v>226</v>
      </c>
      <c r="AD168" s="25">
        <v>226</v>
      </c>
      <c r="AT168" s="2"/>
      <c r="AU168" s="4"/>
      <c r="AV168" s="4"/>
      <c r="AW168" s="4"/>
      <c r="AX168" s="4"/>
      <c r="AY168" s="4"/>
      <c r="AZ168" s="4"/>
      <c r="BA168" s="4"/>
      <c r="BB168" s="8"/>
      <c r="BC168" s="4"/>
      <c r="BD168" s="4"/>
      <c r="BE168" s="4"/>
      <c r="BF168" s="4"/>
      <c r="BG168" s="4"/>
      <c r="BH168" s="4"/>
      <c r="BI168" s="4"/>
      <c r="BJ168" s="4"/>
      <c r="BK168" s="8"/>
      <c r="BL168" s="4"/>
      <c r="BM168" s="4"/>
      <c r="BN168" s="4"/>
      <c r="BO168" s="4"/>
      <c r="BP168" s="4"/>
      <c r="BQ168" s="4"/>
      <c r="BR168" s="4"/>
      <c r="BS168" s="4"/>
      <c r="BT168" s="4"/>
      <c r="BU168" s="8">
        <f>SUM(AD168)</f>
        <v>226</v>
      </c>
      <c r="BV168" s="1" t="s">
        <v>1050</v>
      </c>
      <c r="BW168" s="5">
        <v>163</v>
      </c>
      <c r="BX168" s="4">
        <f t="shared" si="16"/>
        <v>226</v>
      </c>
      <c r="BY168" s="4">
        <f t="shared" si="17"/>
        <v>0</v>
      </c>
      <c r="BZ168" s="4">
        <f t="shared" si="18"/>
        <v>0</v>
      </c>
      <c r="CA168" s="4">
        <f t="shared" si="19"/>
        <v>0</v>
      </c>
      <c r="CB168" s="4">
        <f t="shared" si="20"/>
        <v>0</v>
      </c>
      <c r="CC168" s="4">
        <f t="shared" si="21"/>
        <v>0</v>
      </c>
      <c r="CD168" s="4">
        <f t="shared" si="22"/>
        <v>226</v>
      </c>
      <c r="CE168" s="4">
        <f t="shared" si="23"/>
        <v>0</v>
      </c>
    </row>
    <row r="169" spans="2:83">
      <c r="B169" s="5">
        <v>164</v>
      </c>
      <c r="C169" s="1" t="s">
        <v>1025</v>
      </c>
      <c r="D169" s="1" t="s">
        <v>856</v>
      </c>
      <c r="E169" s="5">
        <v>133710</v>
      </c>
      <c r="F169" s="7">
        <v>202</v>
      </c>
      <c r="L169" s="18">
        <v>51</v>
      </c>
      <c r="R169" s="26"/>
      <c r="W169" s="25">
        <v>86</v>
      </c>
      <c r="AA169" s="25">
        <v>65</v>
      </c>
      <c r="AT169" s="2"/>
      <c r="AU169" s="4"/>
      <c r="AV169" s="4"/>
      <c r="AW169" s="4"/>
      <c r="AX169" s="4"/>
      <c r="AY169" s="4"/>
      <c r="AZ169" s="4"/>
      <c r="BA169" s="4"/>
      <c r="BB169" s="8"/>
      <c r="BC169" s="4"/>
      <c r="BD169" s="4"/>
      <c r="BE169" s="4"/>
      <c r="BF169" s="4"/>
      <c r="BG169" s="4"/>
      <c r="BH169" s="4"/>
      <c r="BI169" s="4"/>
      <c r="BJ169" s="4"/>
      <c r="BK169" s="8"/>
      <c r="BL169" s="4"/>
      <c r="BM169" s="4"/>
      <c r="BN169" s="4"/>
      <c r="BO169" s="4"/>
      <c r="BP169" s="4"/>
      <c r="BQ169" s="4"/>
      <c r="BR169" s="4"/>
      <c r="BS169" s="4"/>
      <c r="BT169" s="4"/>
      <c r="BU169" s="8">
        <f>SUM(L169,W169,AA169)</f>
        <v>202</v>
      </c>
      <c r="BV169" s="1" t="s">
        <v>1025</v>
      </c>
      <c r="BW169" s="5">
        <v>164</v>
      </c>
      <c r="BX169" s="4">
        <f t="shared" si="16"/>
        <v>86</v>
      </c>
      <c r="BY169" s="4">
        <f t="shared" si="17"/>
        <v>65</v>
      </c>
      <c r="BZ169" s="4">
        <f t="shared" si="18"/>
        <v>51</v>
      </c>
      <c r="CA169" s="4">
        <f t="shared" si="19"/>
        <v>0</v>
      </c>
      <c r="CB169" s="4">
        <f t="shared" si="20"/>
        <v>0</v>
      </c>
      <c r="CC169" s="4">
        <f t="shared" si="21"/>
        <v>0</v>
      </c>
      <c r="CD169" s="4">
        <f t="shared" si="22"/>
        <v>202</v>
      </c>
      <c r="CE169" s="4">
        <f t="shared" si="23"/>
        <v>0</v>
      </c>
    </row>
    <row r="170" spans="2:83">
      <c r="B170" s="5">
        <v>165</v>
      </c>
      <c r="C170" s="1" t="s">
        <v>286</v>
      </c>
      <c r="D170" s="1" t="s">
        <v>165</v>
      </c>
      <c r="E170" s="5">
        <v>33891</v>
      </c>
      <c r="F170" s="8">
        <v>201</v>
      </c>
      <c r="G170" s="20"/>
      <c r="H170" s="20"/>
      <c r="I170" s="20"/>
      <c r="J170" s="20"/>
      <c r="L170" s="20"/>
      <c r="M170" s="20"/>
      <c r="N170" s="26"/>
      <c r="O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>
        <f>ROUNDDOWN(IF(ISNUMBER(AL170),VLOOKUP(AL170,Domestic1,2)*AK$3),0)</f>
        <v>50</v>
      </c>
      <c r="AL170" s="26">
        <v>12</v>
      </c>
      <c r="AM170" s="26"/>
      <c r="AN170" s="26"/>
      <c r="AO170" s="26"/>
      <c r="AP170" s="26"/>
      <c r="AQ170" s="26"/>
      <c r="AR170" s="26"/>
      <c r="AS170" s="8"/>
      <c r="AT170" s="4"/>
      <c r="AU170" s="4"/>
      <c r="AV170" s="4"/>
      <c r="AW170" s="4"/>
      <c r="AX170" s="4"/>
      <c r="AY170" s="4"/>
      <c r="AZ170" s="4"/>
      <c r="BA170" s="4"/>
      <c r="BB170" s="8"/>
      <c r="BC170" s="4"/>
      <c r="BD170" s="4"/>
      <c r="BE170" s="4"/>
      <c r="BF170" s="4"/>
      <c r="BG170" s="4"/>
      <c r="BH170" s="4"/>
      <c r="BI170" s="4"/>
      <c r="BJ170" s="4"/>
      <c r="BK170" s="8"/>
      <c r="BL170" s="4"/>
      <c r="BM170" s="4"/>
      <c r="BN170" s="4"/>
      <c r="BO170" s="4"/>
      <c r="BP170" s="4"/>
      <c r="BQ170" s="4"/>
      <c r="BR170" s="4"/>
      <c r="BS170" s="4">
        <v>151</v>
      </c>
      <c r="BT170" s="4"/>
      <c r="BU170" s="8">
        <f>SUM(AK170,BS170)</f>
        <v>201</v>
      </c>
      <c r="BV170" s="1" t="s">
        <v>286</v>
      </c>
      <c r="BW170" s="5">
        <v>165</v>
      </c>
      <c r="BX170" s="4">
        <f t="shared" si="16"/>
        <v>151</v>
      </c>
      <c r="BY170" s="4">
        <f t="shared" si="17"/>
        <v>50</v>
      </c>
      <c r="BZ170" s="4">
        <f t="shared" si="18"/>
        <v>12</v>
      </c>
      <c r="CA170" s="4">
        <f t="shared" si="19"/>
        <v>0</v>
      </c>
      <c r="CB170" s="4">
        <f t="shared" si="20"/>
        <v>0</v>
      </c>
      <c r="CC170" s="4">
        <f t="shared" si="21"/>
        <v>0</v>
      </c>
      <c r="CD170" s="4">
        <f t="shared" si="22"/>
        <v>213</v>
      </c>
      <c r="CE170" s="4">
        <f t="shared" si="23"/>
        <v>-12</v>
      </c>
    </row>
    <row r="171" spans="2:83">
      <c r="B171" s="5">
        <v>166</v>
      </c>
      <c r="C171" s="1" t="s">
        <v>593</v>
      </c>
      <c r="D171" s="1" t="s">
        <v>594</v>
      </c>
      <c r="E171" s="5">
        <v>124501</v>
      </c>
      <c r="F171" s="8">
        <v>192</v>
      </c>
      <c r="G171" s="20"/>
      <c r="H171" s="20"/>
      <c r="I171" s="20"/>
      <c r="J171" s="20"/>
      <c r="L171" s="20"/>
      <c r="M171" s="20">
        <v>55</v>
      </c>
      <c r="N171" s="26"/>
      <c r="O171" s="26"/>
      <c r="Q171" s="26"/>
      <c r="R171" s="26"/>
      <c r="S171" s="26"/>
      <c r="T171" s="26"/>
      <c r="U171" s="26"/>
      <c r="V171" s="26">
        <v>47</v>
      </c>
      <c r="W171" s="26"/>
      <c r="X171" s="26"/>
      <c r="Y171" s="26"/>
      <c r="Z171" s="26"/>
      <c r="AA171" s="26"/>
      <c r="AB171" s="26"/>
      <c r="AC171" s="26"/>
      <c r="AD171" s="26"/>
      <c r="AE171" s="26"/>
      <c r="AF171" s="26">
        <v>44</v>
      </c>
      <c r="AG171" s="26">
        <v>46</v>
      </c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8"/>
      <c r="AT171" s="4"/>
      <c r="AU171" s="4"/>
      <c r="AV171" s="4"/>
      <c r="AW171" s="4"/>
      <c r="AX171" s="4"/>
      <c r="AY171" s="4"/>
      <c r="AZ171" s="4"/>
      <c r="BA171" s="4"/>
      <c r="BB171" s="8"/>
      <c r="BC171" s="4"/>
      <c r="BD171" s="4"/>
      <c r="BE171" s="4"/>
      <c r="BF171" s="4"/>
      <c r="BG171" s="4"/>
      <c r="BH171" s="4"/>
      <c r="BI171" s="4"/>
      <c r="BJ171" s="4"/>
      <c r="BK171" s="8"/>
      <c r="BL171" s="4"/>
      <c r="BM171" s="4"/>
      <c r="BN171" s="4"/>
      <c r="BO171" s="4"/>
      <c r="BP171" s="4"/>
      <c r="BQ171" s="4"/>
      <c r="BR171" s="4"/>
      <c r="BS171" s="4"/>
      <c r="BT171" s="4"/>
      <c r="BU171" s="8">
        <f>SUM(M171,V171,AF171,AG171)</f>
        <v>192</v>
      </c>
      <c r="BV171" s="1" t="s">
        <v>593</v>
      </c>
      <c r="BW171" s="5">
        <v>166</v>
      </c>
      <c r="BX171" s="4">
        <f t="shared" si="16"/>
        <v>55</v>
      </c>
      <c r="BY171" s="4">
        <f t="shared" si="17"/>
        <v>47</v>
      </c>
      <c r="BZ171" s="4">
        <f t="shared" si="18"/>
        <v>46</v>
      </c>
      <c r="CA171" s="4">
        <f t="shared" si="19"/>
        <v>44</v>
      </c>
      <c r="CB171" s="4">
        <f t="shared" si="20"/>
        <v>0</v>
      </c>
      <c r="CC171" s="4">
        <f t="shared" si="21"/>
        <v>0</v>
      </c>
      <c r="CD171" s="4">
        <f t="shared" si="22"/>
        <v>192</v>
      </c>
      <c r="CE171" s="4">
        <f t="shared" si="23"/>
        <v>0</v>
      </c>
    </row>
    <row r="172" spans="2:83">
      <c r="B172" s="5">
        <v>166</v>
      </c>
      <c r="C172" s="1" t="s">
        <v>821</v>
      </c>
      <c r="D172" s="1" t="s">
        <v>667</v>
      </c>
      <c r="E172" s="5">
        <v>128499</v>
      </c>
      <c r="F172" s="7">
        <v>192</v>
      </c>
      <c r="I172" s="20"/>
      <c r="L172" s="18">
        <v>53</v>
      </c>
      <c r="P172" s="25">
        <v>75</v>
      </c>
      <c r="R172" s="26"/>
      <c r="AA172" s="25">
        <v>64</v>
      </c>
      <c r="AT172" s="2"/>
      <c r="AU172" s="2"/>
      <c r="AV172" s="2"/>
      <c r="AW172" s="2"/>
      <c r="AX172" s="2"/>
      <c r="AY172" s="3"/>
      <c r="AZ172" s="3"/>
      <c r="BA172" s="3"/>
      <c r="BB172" s="15"/>
      <c r="BC172" s="2"/>
      <c r="BD172" s="2"/>
      <c r="BE172" s="2"/>
      <c r="BF172" s="2"/>
      <c r="BG172" s="2"/>
      <c r="BH172" s="2"/>
      <c r="BI172" s="2"/>
      <c r="BJ172" s="2"/>
      <c r="BK172" s="15"/>
      <c r="BL172" s="4"/>
      <c r="BM172" s="4"/>
      <c r="BN172" s="4"/>
      <c r="BO172" s="4"/>
      <c r="BP172" s="4"/>
      <c r="BQ172" s="4"/>
      <c r="BR172" s="4"/>
      <c r="BS172" s="4"/>
      <c r="BT172" s="4"/>
      <c r="BU172" s="8">
        <f>SUM(L172,P172,AA172)</f>
        <v>192</v>
      </c>
      <c r="BV172" s="1" t="s">
        <v>821</v>
      </c>
      <c r="BW172" s="5">
        <v>166</v>
      </c>
      <c r="BX172" s="4">
        <f t="shared" si="16"/>
        <v>75</v>
      </c>
      <c r="BY172" s="4">
        <f t="shared" si="17"/>
        <v>64</v>
      </c>
      <c r="BZ172" s="4">
        <f t="shared" si="18"/>
        <v>53</v>
      </c>
      <c r="CA172" s="4">
        <f t="shared" si="19"/>
        <v>0</v>
      </c>
      <c r="CB172" s="4">
        <f t="shared" si="20"/>
        <v>0</v>
      </c>
      <c r="CC172" s="4">
        <f t="shared" si="21"/>
        <v>0</v>
      </c>
      <c r="CD172" s="4">
        <f t="shared" si="22"/>
        <v>192</v>
      </c>
      <c r="CE172" s="4">
        <f t="shared" si="23"/>
        <v>0</v>
      </c>
    </row>
    <row r="173" spans="2:83">
      <c r="B173" s="5">
        <v>168</v>
      </c>
      <c r="C173" s="1" t="s">
        <v>464</v>
      </c>
      <c r="D173" s="1" t="s">
        <v>79</v>
      </c>
      <c r="E173" s="5">
        <v>705</v>
      </c>
      <c r="F173" s="8">
        <v>191</v>
      </c>
      <c r="G173" s="20"/>
      <c r="H173" s="20"/>
      <c r="I173" s="20">
        <v>0</v>
      </c>
      <c r="J173" s="20"/>
      <c r="L173" s="20"/>
      <c r="M173" s="20"/>
      <c r="N173" s="26"/>
      <c r="O173" s="26"/>
      <c r="Q173" s="26"/>
      <c r="R173" s="26">
        <v>0</v>
      </c>
      <c r="S173" s="26"/>
      <c r="T173" s="26"/>
      <c r="U173" s="26"/>
      <c r="V173" s="26"/>
      <c r="W173" s="26">
        <v>122</v>
      </c>
      <c r="X173" s="26"/>
      <c r="Y173" s="26">
        <v>69</v>
      </c>
      <c r="Z173" s="26"/>
      <c r="AA173" s="26"/>
      <c r="AB173" s="26"/>
      <c r="AC173" s="26"/>
      <c r="AD173" s="26">
        <v>0</v>
      </c>
      <c r="AE173" s="26"/>
      <c r="AF173" s="26"/>
      <c r="AG173" s="26"/>
      <c r="AH173" s="26"/>
      <c r="AI173" s="26">
        <v>0</v>
      </c>
      <c r="AJ173" s="26"/>
      <c r="AK173" s="26"/>
      <c r="AL173" s="26"/>
      <c r="AM173" s="26"/>
      <c r="AN173" s="26"/>
      <c r="AO173" s="26"/>
      <c r="AP173" s="26"/>
      <c r="AQ173" s="26"/>
      <c r="AR173" s="26"/>
      <c r="AS173" s="8"/>
      <c r="AT173" s="4"/>
      <c r="AU173" s="4"/>
      <c r="AV173" s="4"/>
      <c r="AW173" s="4"/>
      <c r="AX173" s="4"/>
      <c r="AY173" s="4"/>
      <c r="AZ173" s="4"/>
      <c r="BA173" s="4"/>
      <c r="BB173" s="8"/>
      <c r="BC173" s="4"/>
      <c r="BD173" s="4"/>
      <c r="BE173" s="4"/>
      <c r="BF173" s="4"/>
      <c r="BG173" s="4"/>
      <c r="BH173" s="4"/>
      <c r="BI173" s="4"/>
      <c r="BJ173" s="4"/>
      <c r="BK173" s="8"/>
      <c r="BL173" s="4"/>
      <c r="BM173" s="4"/>
      <c r="BN173" s="4"/>
      <c r="BO173" s="4"/>
      <c r="BP173" s="4"/>
      <c r="BQ173" s="4"/>
      <c r="BR173" s="4"/>
      <c r="BS173" s="4"/>
      <c r="BT173" s="4"/>
      <c r="BU173" s="8">
        <f>SUM(W173,Y173)</f>
        <v>191</v>
      </c>
      <c r="BV173" s="1" t="s">
        <v>464</v>
      </c>
      <c r="BW173" s="5">
        <v>168</v>
      </c>
      <c r="BX173" s="4">
        <f t="shared" si="16"/>
        <v>122</v>
      </c>
      <c r="BY173" s="4">
        <f t="shared" si="17"/>
        <v>69</v>
      </c>
      <c r="BZ173" s="4">
        <f t="shared" si="18"/>
        <v>0</v>
      </c>
      <c r="CA173" s="4">
        <f t="shared" si="19"/>
        <v>0</v>
      </c>
      <c r="CB173" s="4">
        <f t="shared" si="20"/>
        <v>0</v>
      </c>
      <c r="CC173" s="4">
        <f t="shared" si="21"/>
        <v>0</v>
      </c>
      <c r="CD173" s="4">
        <f t="shared" si="22"/>
        <v>191</v>
      </c>
      <c r="CE173" s="4">
        <f t="shared" si="23"/>
        <v>0</v>
      </c>
    </row>
    <row r="174" spans="2:83">
      <c r="B174" s="5">
        <v>169</v>
      </c>
      <c r="C174" s="1" t="s">
        <v>181</v>
      </c>
      <c r="D174" s="1" t="s">
        <v>659</v>
      </c>
      <c r="E174" s="5">
        <v>43854</v>
      </c>
      <c r="F174" s="8">
        <v>181</v>
      </c>
      <c r="G174" s="20"/>
      <c r="H174" s="20"/>
      <c r="I174" s="20">
        <v>0</v>
      </c>
      <c r="J174" s="20"/>
      <c r="K174" s="18">
        <v>0</v>
      </c>
      <c r="L174" s="20">
        <v>0</v>
      </c>
      <c r="M174" s="20"/>
      <c r="N174" s="26"/>
      <c r="O174" s="26"/>
      <c r="Q174" s="26"/>
      <c r="R174" s="26"/>
      <c r="S174" s="26"/>
      <c r="T174" s="26"/>
      <c r="U174" s="26"/>
      <c r="V174" s="26"/>
      <c r="W174" s="26">
        <v>0</v>
      </c>
      <c r="X174" s="26"/>
      <c r="Y174" s="26"/>
      <c r="Z174" s="26"/>
      <c r="AA174" s="26"/>
      <c r="AB174" s="26"/>
      <c r="AC174" s="26"/>
      <c r="AD174" s="26">
        <v>0</v>
      </c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>
        <v>0</v>
      </c>
      <c r="AR174" s="26">
        <v>0</v>
      </c>
      <c r="AS174" s="8"/>
      <c r="AT174" s="3"/>
      <c r="AU174" s="4"/>
      <c r="AV174" s="4"/>
      <c r="AW174" s="4"/>
      <c r="AX174" s="4"/>
      <c r="AY174" s="4"/>
      <c r="AZ174" s="4"/>
      <c r="BA174" s="4"/>
      <c r="BB174" s="8"/>
      <c r="BC174" s="4"/>
      <c r="BD174" s="4"/>
      <c r="BE174" s="4"/>
      <c r="BF174" s="4"/>
      <c r="BG174" s="4"/>
      <c r="BH174" s="4"/>
      <c r="BI174" s="4"/>
      <c r="BJ174" s="4"/>
      <c r="BK174" s="8"/>
      <c r="BL174" s="4">
        <v>29</v>
      </c>
      <c r="BM174" s="4"/>
      <c r="BN174" s="4"/>
      <c r="BO174" s="4">
        <v>30</v>
      </c>
      <c r="BP174" s="4"/>
      <c r="BQ174" s="4"/>
      <c r="BR174" s="4"/>
      <c r="BS174" s="4">
        <v>122</v>
      </c>
      <c r="BT174" s="4"/>
      <c r="BU174" s="8">
        <f>SUM(BL174,BO174,BS174)</f>
        <v>181</v>
      </c>
      <c r="BV174" s="1" t="s">
        <v>181</v>
      </c>
      <c r="BW174" s="5">
        <v>169</v>
      </c>
      <c r="BX174" s="4">
        <f t="shared" si="16"/>
        <v>122</v>
      </c>
      <c r="BY174" s="4">
        <f t="shared" si="17"/>
        <v>30</v>
      </c>
      <c r="BZ174" s="4">
        <f t="shared" si="18"/>
        <v>29</v>
      </c>
      <c r="CA174" s="4">
        <f t="shared" si="19"/>
        <v>0</v>
      </c>
      <c r="CB174" s="4">
        <f t="shared" si="20"/>
        <v>0</v>
      </c>
      <c r="CC174" s="4">
        <f t="shared" si="21"/>
        <v>0</v>
      </c>
      <c r="CD174" s="4">
        <f t="shared" si="22"/>
        <v>181</v>
      </c>
      <c r="CE174" s="4">
        <f t="shared" si="23"/>
        <v>0</v>
      </c>
    </row>
    <row r="175" spans="2:83">
      <c r="B175" s="5">
        <v>170</v>
      </c>
      <c r="C175" s="1" t="s">
        <v>283</v>
      </c>
      <c r="D175" s="2" t="s">
        <v>615</v>
      </c>
      <c r="E175" s="4">
        <v>114728</v>
      </c>
      <c r="F175" s="8">
        <v>173</v>
      </c>
      <c r="G175" s="20"/>
      <c r="H175" s="20"/>
      <c r="I175" s="20"/>
      <c r="J175" s="20"/>
      <c r="L175" s="20"/>
      <c r="M175" s="20"/>
      <c r="N175" s="26"/>
      <c r="O175" s="26"/>
      <c r="P175" s="25">
        <v>173</v>
      </c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8"/>
      <c r="AT175" s="4"/>
      <c r="AU175" s="2"/>
      <c r="AV175" s="2"/>
      <c r="AW175" s="2"/>
      <c r="AX175" s="2"/>
      <c r="AY175" s="3"/>
      <c r="AZ175" s="3"/>
      <c r="BA175" s="3"/>
      <c r="BB175" s="15"/>
      <c r="BC175" s="2"/>
      <c r="BD175" s="2"/>
      <c r="BE175" s="2"/>
      <c r="BF175" s="2"/>
      <c r="BG175" s="2"/>
      <c r="BH175" s="2"/>
      <c r="BI175" s="2"/>
      <c r="BJ175" s="2"/>
      <c r="BK175" s="15"/>
      <c r="BL175" s="4"/>
      <c r="BM175" s="4"/>
      <c r="BN175" s="4"/>
      <c r="BO175" s="4"/>
      <c r="BP175" s="4"/>
      <c r="BQ175" s="4"/>
      <c r="BR175" s="4"/>
      <c r="BS175" s="4"/>
      <c r="BT175" s="4"/>
      <c r="BU175" s="8">
        <f>SUM(P175)</f>
        <v>173</v>
      </c>
      <c r="BV175" s="1" t="s">
        <v>283</v>
      </c>
      <c r="BW175" s="5">
        <v>170</v>
      </c>
      <c r="BX175" s="4">
        <f t="shared" si="16"/>
        <v>173</v>
      </c>
      <c r="BY175" s="4">
        <f t="shared" si="17"/>
        <v>0</v>
      </c>
      <c r="BZ175" s="4">
        <f t="shared" si="18"/>
        <v>0</v>
      </c>
      <c r="CA175" s="4">
        <f t="shared" si="19"/>
        <v>0</v>
      </c>
      <c r="CB175" s="4">
        <f t="shared" si="20"/>
        <v>0</v>
      </c>
      <c r="CC175" s="4">
        <f t="shared" si="21"/>
        <v>0</v>
      </c>
      <c r="CD175" s="4">
        <f t="shared" si="22"/>
        <v>173</v>
      </c>
      <c r="CE175" s="4">
        <f t="shared" si="23"/>
        <v>0</v>
      </c>
    </row>
    <row r="176" spans="2:83">
      <c r="B176" s="5">
        <v>171</v>
      </c>
      <c r="C176" s="1" t="s">
        <v>755</v>
      </c>
      <c r="D176" s="1" t="s">
        <v>660</v>
      </c>
      <c r="E176" s="5">
        <v>50979</v>
      </c>
      <c r="F176" s="8">
        <v>171</v>
      </c>
      <c r="G176" s="20"/>
      <c r="H176" s="20"/>
      <c r="I176" s="20"/>
      <c r="J176" s="20"/>
      <c r="L176" s="20"/>
      <c r="M176" s="20"/>
      <c r="N176" s="26"/>
      <c r="O176" s="26"/>
      <c r="Q176" s="26"/>
      <c r="R176" s="26"/>
      <c r="S176" s="26"/>
      <c r="T176" s="26"/>
      <c r="U176" s="26"/>
      <c r="V176" s="26"/>
      <c r="W176" s="26">
        <v>116</v>
      </c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8"/>
      <c r="AT176" s="4"/>
      <c r="AU176" s="4"/>
      <c r="AV176" s="4"/>
      <c r="AW176" s="4"/>
      <c r="AX176" s="4"/>
      <c r="AY176" s="4"/>
      <c r="AZ176" s="4"/>
      <c r="BA176" s="4"/>
      <c r="BB176" s="8"/>
      <c r="BC176" s="4"/>
      <c r="BD176" s="4"/>
      <c r="BE176" s="4"/>
      <c r="BF176" s="4"/>
      <c r="BG176" s="4"/>
      <c r="BH176" s="4"/>
      <c r="BI176" s="4"/>
      <c r="BJ176" s="4"/>
      <c r="BK176" s="8"/>
      <c r="BL176" s="4"/>
      <c r="BM176" s="4"/>
      <c r="BN176" s="4"/>
      <c r="BO176" s="4">
        <v>55</v>
      </c>
      <c r="BP176" s="4"/>
      <c r="BQ176" s="4"/>
      <c r="BR176" s="4"/>
      <c r="BS176" s="4"/>
      <c r="BT176" s="4"/>
      <c r="BU176" s="8">
        <f>SUM(W176,BO176)</f>
        <v>171</v>
      </c>
      <c r="BV176" s="1" t="s">
        <v>755</v>
      </c>
      <c r="BW176" s="5">
        <v>171</v>
      </c>
      <c r="BX176" s="4">
        <f t="shared" si="16"/>
        <v>116</v>
      </c>
      <c r="BY176" s="4">
        <f t="shared" si="17"/>
        <v>55</v>
      </c>
      <c r="BZ176" s="4">
        <f t="shared" si="18"/>
        <v>0</v>
      </c>
      <c r="CA176" s="4">
        <f t="shared" si="19"/>
        <v>0</v>
      </c>
      <c r="CB176" s="4">
        <f t="shared" si="20"/>
        <v>0</v>
      </c>
      <c r="CC176" s="4">
        <f t="shared" si="21"/>
        <v>0</v>
      </c>
      <c r="CD176" s="4">
        <f t="shared" si="22"/>
        <v>171</v>
      </c>
      <c r="CE176" s="4">
        <f t="shared" si="23"/>
        <v>0</v>
      </c>
    </row>
    <row r="177" spans="1:83">
      <c r="A177" s="5">
        <v>1</v>
      </c>
      <c r="B177" s="5">
        <v>172</v>
      </c>
      <c r="C177" s="1" t="s">
        <v>498</v>
      </c>
      <c r="D177" s="1" t="s">
        <v>499</v>
      </c>
      <c r="E177" s="5">
        <v>115155</v>
      </c>
      <c r="F177" s="8">
        <v>165</v>
      </c>
      <c r="G177" s="20"/>
      <c r="H177" s="20"/>
      <c r="I177" s="20"/>
      <c r="J177" s="20"/>
      <c r="K177" s="18">
        <v>0</v>
      </c>
      <c r="L177" s="20"/>
      <c r="M177" s="20"/>
      <c r="N177" s="26"/>
      <c r="O177" s="26"/>
      <c r="Q177" s="26"/>
      <c r="R177" s="26"/>
      <c r="S177" s="26">
        <v>0</v>
      </c>
      <c r="T177" s="26"/>
      <c r="U177" s="26"/>
      <c r="V177" s="26"/>
      <c r="W177" s="26">
        <v>120</v>
      </c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>
        <v>0</v>
      </c>
      <c r="AJ177" s="26"/>
      <c r="AK177" s="26"/>
      <c r="AL177" s="26"/>
      <c r="AM177" s="26"/>
      <c r="AN177" s="26"/>
      <c r="AO177" s="26"/>
      <c r="AP177" s="26"/>
      <c r="AQ177" s="26">
        <f>ROUNDDOWN(IF(ISNUMBER(AR177),VLOOKUP(AR177,Domestic1,2)*AQ$3),0)</f>
        <v>45</v>
      </c>
      <c r="AR177" s="26">
        <v>13</v>
      </c>
      <c r="AS177" s="8"/>
      <c r="AT177" s="4"/>
      <c r="AU177" s="4"/>
      <c r="AV177" s="4"/>
      <c r="AW177" s="4"/>
      <c r="AX177" s="4"/>
      <c r="AY177" s="4"/>
      <c r="AZ177" s="4"/>
      <c r="BA177" s="4"/>
      <c r="BB177" s="8"/>
      <c r="BC177" s="4"/>
      <c r="BD177" s="4"/>
      <c r="BE177" s="4"/>
      <c r="BF177" s="4"/>
      <c r="BG177" s="4"/>
      <c r="BH177" s="4"/>
      <c r="BI177" s="4"/>
      <c r="BJ177" s="4"/>
      <c r="BK177" s="8"/>
      <c r="BL177" s="4"/>
      <c r="BM177" s="4"/>
      <c r="BN177" s="4"/>
      <c r="BO177" s="4"/>
      <c r="BP177" s="4"/>
      <c r="BQ177" s="4"/>
      <c r="BR177" s="4"/>
      <c r="BS177" s="4"/>
      <c r="BT177" s="4">
        <v>0</v>
      </c>
      <c r="BU177" s="8">
        <f>SUM(W177,AQ177)</f>
        <v>165</v>
      </c>
      <c r="BV177" s="1" t="s">
        <v>498</v>
      </c>
      <c r="BW177" s="5">
        <v>172</v>
      </c>
      <c r="BX177" s="4">
        <f t="shared" si="16"/>
        <v>120</v>
      </c>
      <c r="BY177" s="4">
        <f t="shared" si="17"/>
        <v>45</v>
      </c>
      <c r="BZ177" s="4">
        <f t="shared" si="18"/>
        <v>13</v>
      </c>
      <c r="CA177" s="4">
        <f t="shared" si="19"/>
        <v>0</v>
      </c>
      <c r="CB177" s="4">
        <f t="shared" si="20"/>
        <v>0</v>
      </c>
      <c r="CC177" s="4">
        <f t="shared" si="21"/>
        <v>0</v>
      </c>
      <c r="CD177" s="4">
        <f t="shared" si="22"/>
        <v>178</v>
      </c>
      <c r="CE177" s="4">
        <f t="shared" si="23"/>
        <v>-13</v>
      </c>
    </row>
    <row r="178" spans="1:83">
      <c r="B178" s="5">
        <v>172</v>
      </c>
      <c r="C178" s="17" t="s">
        <v>867</v>
      </c>
      <c r="D178" s="23" t="s">
        <v>326</v>
      </c>
      <c r="E178" s="18">
        <v>121817</v>
      </c>
      <c r="F178" s="7">
        <v>165</v>
      </c>
      <c r="H178" s="18">
        <v>55</v>
      </c>
      <c r="I178" s="20"/>
      <c r="L178" s="18">
        <v>52</v>
      </c>
      <c r="R178" s="26"/>
      <c r="AQ178" s="25">
        <f>ROUNDDOWN(IF(ISNUMBER(AR178),VLOOKUP(AR178,Domestic1,2)*AQ$3),0)</f>
        <v>58</v>
      </c>
      <c r="AR178" s="25">
        <v>8</v>
      </c>
      <c r="AT178" s="20"/>
      <c r="AU178" s="19"/>
      <c r="AV178" s="19"/>
      <c r="AW178" s="19"/>
      <c r="AX178" s="19"/>
      <c r="AY178" s="21"/>
      <c r="AZ178" s="21"/>
      <c r="BA178" s="21"/>
      <c r="BB178" s="15"/>
      <c r="BC178" s="19"/>
      <c r="BD178" s="19"/>
      <c r="BE178" s="19"/>
      <c r="BF178" s="19"/>
      <c r="BG178" s="19"/>
      <c r="BH178" s="19"/>
      <c r="BI178" s="19"/>
      <c r="BJ178" s="19"/>
      <c r="BK178" s="15"/>
      <c r="BL178" s="20"/>
      <c r="BM178" s="20"/>
      <c r="BN178" s="20"/>
      <c r="BO178" s="20"/>
      <c r="BP178" s="20"/>
      <c r="BQ178" s="20"/>
      <c r="BR178" s="20"/>
      <c r="BS178" s="20"/>
      <c r="BT178" s="20"/>
      <c r="BU178" s="8">
        <f>SUM(H178,L178,AQ178)</f>
        <v>165</v>
      </c>
      <c r="BV178" s="17" t="s">
        <v>867</v>
      </c>
      <c r="BW178" s="5">
        <v>172</v>
      </c>
      <c r="BX178" s="4">
        <f t="shared" si="16"/>
        <v>58</v>
      </c>
      <c r="BY178" s="4">
        <f t="shared" si="17"/>
        <v>55</v>
      </c>
      <c r="BZ178" s="4">
        <f t="shared" si="18"/>
        <v>52</v>
      </c>
      <c r="CA178" s="4">
        <f t="shared" si="19"/>
        <v>8</v>
      </c>
      <c r="CB178" s="4">
        <f t="shared" si="20"/>
        <v>0</v>
      </c>
      <c r="CC178" s="4">
        <f t="shared" si="21"/>
        <v>0</v>
      </c>
      <c r="CD178" s="4">
        <f t="shared" si="22"/>
        <v>173</v>
      </c>
      <c r="CE178" s="4">
        <f t="shared" si="23"/>
        <v>-8</v>
      </c>
    </row>
    <row r="179" spans="1:83">
      <c r="B179" s="5">
        <v>174</v>
      </c>
      <c r="C179" s="1" t="s">
        <v>975</v>
      </c>
      <c r="D179" s="1" t="s">
        <v>862</v>
      </c>
      <c r="E179" s="5">
        <v>119271</v>
      </c>
      <c r="F179" s="7">
        <v>162</v>
      </c>
      <c r="Q179" s="26">
        <v>62</v>
      </c>
      <c r="S179" s="26"/>
      <c r="AQ179" s="25">
        <f>ROUNDDOWN(IF(ISNUMBER(AR179),VLOOKUP(AR179,Domestic1,2)*AQ$3),0)</f>
        <v>100</v>
      </c>
      <c r="AR179" s="25">
        <v>1</v>
      </c>
      <c r="AT179" s="2"/>
      <c r="AU179" s="2"/>
      <c r="AV179" s="2"/>
      <c r="AW179" s="2"/>
      <c r="AX179" s="2"/>
      <c r="AY179" s="3"/>
      <c r="AZ179" s="3"/>
      <c r="BA179" s="3"/>
      <c r="BB179" s="15"/>
      <c r="BC179" s="2"/>
      <c r="BD179" s="2"/>
      <c r="BE179" s="2"/>
      <c r="BF179" s="2"/>
      <c r="BG179" s="2"/>
      <c r="BH179" s="2"/>
      <c r="BI179" s="2"/>
      <c r="BJ179" s="2"/>
      <c r="BK179" s="15"/>
      <c r="BL179" s="4"/>
      <c r="BM179" s="4"/>
      <c r="BN179" s="4"/>
      <c r="BO179" s="4"/>
      <c r="BP179" s="4"/>
      <c r="BQ179" s="4"/>
      <c r="BR179" s="4"/>
      <c r="BS179" s="4"/>
      <c r="BT179" s="4"/>
      <c r="BU179" s="8">
        <f>SUM(Q179,AQ179)</f>
        <v>162</v>
      </c>
      <c r="BV179" s="1" t="s">
        <v>975</v>
      </c>
      <c r="BW179" s="5">
        <v>174</v>
      </c>
      <c r="BX179" s="4">
        <f t="shared" si="16"/>
        <v>100</v>
      </c>
      <c r="BY179" s="4">
        <f t="shared" si="17"/>
        <v>62</v>
      </c>
      <c r="BZ179" s="4">
        <f t="shared" si="18"/>
        <v>1</v>
      </c>
      <c r="CA179" s="4">
        <f t="shared" si="19"/>
        <v>0</v>
      </c>
      <c r="CB179" s="4">
        <f t="shared" si="20"/>
        <v>0</v>
      </c>
      <c r="CC179" s="4">
        <f t="shared" si="21"/>
        <v>0</v>
      </c>
      <c r="CD179" s="4">
        <f t="shared" si="22"/>
        <v>163</v>
      </c>
      <c r="CE179" s="4">
        <f t="shared" si="23"/>
        <v>-1</v>
      </c>
    </row>
    <row r="180" spans="1:83">
      <c r="B180" s="5">
        <v>175</v>
      </c>
      <c r="C180" s="1" t="s">
        <v>1001</v>
      </c>
      <c r="D180" s="1" t="s">
        <v>856</v>
      </c>
      <c r="E180" s="5">
        <v>131138</v>
      </c>
      <c r="F180" s="7">
        <v>160</v>
      </c>
      <c r="X180" s="25">
        <v>160</v>
      </c>
      <c r="BU180" s="8">
        <f>SUM(X180)</f>
        <v>160</v>
      </c>
      <c r="BV180" s="1" t="s">
        <v>1001</v>
      </c>
      <c r="BW180" s="5">
        <v>175</v>
      </c>
      <c r="BX180" s="4">
        <f t="shared" si="16"/>
        <v>160</v>
      </c>
      <c r="BY180" s="4">
        <f t="shared" si="17"/>
        <v>0</v>
      </c>
      <c r="BZ180" s="4">
        <f t="shared" si="18"/>
        <v>0</v>
      </c>
      <c r="CA180" s="4">
        <f t="shared" si="19"/>
        <v>0</v>
      </c>
      <c r="CB180" s="4">
        <f t="shared" si="20"/>
        <v>0</v>
      </c>
      <c r="CC180" s="4">
        <f t="shared" si="21"/>
        <v>0</v>
      </c>
      <c r="CD180" s="4">
        <f t="shared" si="22"/>
        <v>160</v>
      </c>
      <c r="CE180" s="4">
        <f t="shared" si="23"/>
        <v>0</v>
      </c>
    </row>
    <row r="181" spans="1:83">
      <c r="B181" s="5">
        <v>176</v>
      </c>
      <c r="C181" s="1" t="s">
        <v>959</v>
      </c>
      <c r="D181" s="1" t="s">
        <v>960</v>
      </c>
      <c r="E181" s="5" t="s">
        <v>625</v>
      </c>
      <c r="F181" s="7">
        <v>157</v>
      </c>
      <c r="R181" s="26">
        <v>157</v>
      </c>
      <c r="AT181" s="2"/>
      <c r="AU181" s="2"/>
      <c r="AV181" s="2"/>
      <c r="AW181" s="2"/>
      <c r="AX181" s="2"/>
      <c r="AY181" s="3"/>
      <c r="AZ181" s="3"/>
      <c r="BA181" s="3"/>
      <c r="BB181" s="15"/>
      <c r="BC181" s="2"/>
      <c r="BD181" s="2"/>
      <c r="BE181" s="2"/>
      <c r="BF181" s="2"/>
      <c r="BG181" s="2"/>
      <c r="BH181" s="2"/>
      <c r="BI181" s="2"/>
      <c r="BJ181" s="2"/>
      <c r="BK181" s="15"/>
      <c r="BL181" s="4"/>
      <c r="BM181" s="4"/>
      <c r="BN181" s="4"/>
      <c r="BO181" s="4"/>
      <c r="BP181" s="4"/>
      <c r="BQ181" s="4"/>
      <c r="BR181" s="4"/>
      <c r="BS181" s="4"/>
      <c r="BT181" s="4"/>
      <c r="BU181" s="8">
        <f>SUM(R181)</f>
        <v>157</v>
      </c>
      <c r="BV181" s="1" t="s">
        <v>959</v>
      </c>
      <c r="BW181" s="5">
        <v>176</v>
      </c>
      <c r="BX181" s="4">
        <f t="shared" si="16"/>
        <v>157</v>
      </c>
      <c r="BY181" s="4">
        <f t="shared" si="17"/>
        <v>0</v>
      </c>
      <c r="BZ181" s="4">
        <f t="shared" si="18"/>
        <v>0</v>
      </c>
      <c r="CA181" s="4">
        <f t="shared" si="19"/>
        <v>0</v>
      </c>
      <c r="CB181" s="4">
        <f t="shared" si="20"/>
        <v>0</v>
      </c>
      <c r="CC181" s="4">
        <f t="shared" si="21"/>
        <v>0</v>
      </c>
      <c r="CD181" s="4">
        <f t="shared" si="22"/>
        <v>157</v>
      </c>
      <c r="CE181" s="4">
        <f t="shared" si="23"/>
        <v>0</v>
      </c>
    </row>
    <row r="182" spans="1:83">
      <c r="B182" s="5">
        <v>177</v>
      </c>
      <c r="C182" s="1" t="s">
        <v>899</v>
      </c>
      <c r="D182" s="5" t="s">
        <v>625</v>
      </c>
      <c r="E182" s="5">
        <v>113498</v>
      </c>
      <c r="F182" s="7">
        <v>150</v>
      </c>
      <c r="M182" s="18">
        <v>44</v>
      </c>
      <c r="R182" s="26"/>
      <c r="V182" s="25">
        <v>59</v>
      </c>
      <c r="AG182" s="26">
        <v>47</v>
      </c>
      <c r="AT182" s="2"/>
      <c r="AU182" s="4"/>
      <c r="AV182" s="4"/>
      <c r="AW182" s="4"/>
      <c r="AX182" s="4"/>
      <c r="AY182" s="4"/>
      <c r="AZ182" s="4"/>
      <c r="BA182" s="4"/>
      <c r="BB182" s="8"/>
      <c r="BC182" s="4"/>
      <c r="BD182" s="4"/>
      <c r="BE182" s="4"/>
      <c r="BF182" s="4"/>
      <c r="BG182" s="4"/>
      <c r="BH182" s="4"/>
      <c r="BI182" s="4"/>
      <c r="BJ182" s="4"/>
      <c r="BK182" s="8"/>
      <c r="BL182" s="4"/>
      <c r="BM182" s="4"/>
      <c r="BN182" s="4"/>
      <c r="BO182" s="4"/>
      <c r="BP182" s="4"/>
      <c r="BQ182" s="4"/>
      <c r="BR182" s="4"/>
      <c r="BS182" s="4"/>
      <c r="BT182" s="4"/>
      <c r="BU182" s="8">
        <f>SUM(M182,V182,AG182)</f>
        <v>150</v>
      </c>
      <c r="BV182" s="1" t="s">
        <v>899</v>
      </c>
      <c r="BW182" s="5">
        <v>177</v>
      </c>
      <c r="BX182" s="4">
        <f t="shared" si="16"/>
        <v>59</v>
      </c>
      <c r="BY182" s="4">
        <f t="shared" si="17"/>
        <v>47</v>
      </c>
      <c r="BZ182" s="4">
        <f t="shared" si="18"/>
        <v>44</v>
      </c>
      <c r="CA182" s="4">
        <f t="shared" si="19"/>
        <v>0</v>
      </c>
      <c r="CB182" s="4">
        <f t="shared" si="20"/>
        <v>0</v>
      </c>
      <c r="CC182" s="4">
        <f t="shared" si="21"/>
        <v>0</v>
      </c>
      <c r="CD182" s="4">
        <f t="shared" si="22"/>
        <v>150</v>
      </c>
      <c r="CE182" s="4">
        <f t="shared" si="23"/>
        <v>0</v>
      </c>
    </row>
    <row r="183" spans="1:83">
      <c r="B183" s="5">
        <v>178</v>
      </c>
      <c r="C183" s="1" t="s">
        <v>680</v>
      </c>
      <c r="D183" s="1" t="s">
        <v>681</v>
      </c>
      <c r="E183" s="5">
        <v>110995</v>
      </c>
      <c r="F183" s="8">
        <v>148</v>
      </c>
      <c r="G183" s="20"/>
      <c r="H183" s="20"/>
      <c r="I183" s="20"/>
      <c r="J183" s="20"/>
      <c r="L183" s="20"/>
      <c r="M183" s="20"/>
      <c r="N183" s="26">
        <v>38</v>
      </c>
      <c r="O183" s="26"/>
      <c r="Q183" s="26"/>
      <c r="R183" s="26"/>
      <c r="S183" s="26"/>
      <c r="T183" s="26">
        <v>50</v>
      </c>
      <c r="U183" s="26"/>
      <c r="V183" s="26"/>
      <c r="W183" s="26"/>
      <c r="X183" s="26"/>
      <c r="Y183" s="26"/>
      <c r="Z183" s="26"/>
      <c r="AA183" s="26"/>
      <c r="AB183" s="26"/>
      <c r="AC183" s="26">
        <v>60</v>
      </c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8"/>
      <c r="AT183" s="4"/>
      <c r="AU183" s="4"/>
      <c r="AV183" s="4"/>
      <c r="AW183" s="4"/>
      <c r="AX183" s="4"/>
      <c r="AY183" s="4"/>
      <c r="AZ183" s="4"/>
      <c r="BA183" s="4"/>
      <c r="BB183" s="8"/>
      <c r="BC183" s="4"/>
      <c r="BD183" s="4"/>
      <c r="BE183" s="4"/>
      <c r="BF183" s="4"/>
      <c r="BG183" s="4"/>
      <c r="BH183" s="4"/>
      <c r="BI183" s="4"/>
      <c r="BJ183" s="4"/>
      <c r="BK183" s="8"/>
      <c r="BL183" s="4"/>
      <c r="BM183" s="4"/>
      <c r="BN183" s="4"/>
      <c r="BO183" s="4"/>
      <c r="BP183" s="4"/>
      <c r="BQ183" s="4"/>
      <c r="BR183" s="4"/>
      <c r="BS183" s="4"/>
      <c r="BT183" s="4"/>
      <c r="BU183" s="27">
        <f>SUM(N183,T183,AC183)</f>
        <v>148</v>
      </c>
      <c r="BV183" s="1" t="s">
        <v>680</v>
      </c>
      <c r="BW183" s="5">
        <v>178</v>
      </c>
      <c r="BX183" s="4">
        <f t="shared" si="16"/>
        <v>60</v>
      </c>
      <c r="BY183" s="4">
        <f t="shared" si="17"/>
        <v>50</v>
      </c>
      <c r="BZ183" s="4">
        <f t="shared" si="18"/>
        <v>38</v>
      </c>
      <c r="CA183" s="4">
        <f t="shared" si="19"/>
        <v>0</v>
      </c>
      <c r="CB183" s="4">
        <f t="shared" si="20"/>
        <v>0</v>
      </c>
      <c r="CC183" s="4">
        <f t="shared" si="21"/>
        <v>0</v>
      </c>
      <c r="CD183" s="4">
        <f t="shared" si="22"/>
        <v>148</v>
      </c>
      <c r="CE183" s="4">
        <f t="shared" si="23"/>
        <v>0</v>
      </c>
    </row>
    <row r="184" spans="1:83">
      <c r="B184" s="5">
        <v>179</v>
      </c>
      <c r="C184" s="1" t="s">
        <v>726</v>
      </c>
      <c r="D184" s="1" t="s">
        <v>150</v>
      </c>
      <c r="E184" s="5">
        <v>116978</v>
      </c>
      <c r="F184" s="8">
        <v>146</v>
      </c>
      <c r="G184" s="20"/>
      <c r="H184" s="20"/>
      <c r="I184" s="20"/>
      <c r="J184" s="20"/>
      <c r="L184" s="20"/>
      <c r="M184" s="20">
        <v>55</v>
      </c>
      <c r="N184" s="26"/>
      <c r="O184" s="26"/>
      <c r="Q184" s="26"/>
      <c r="R184" s="26"/>
      <c r="S184" s="26"/>
      <c r="T184" s="26"/>
      <c r="U184" s="26"/>
      <c r="V184" s="26">
        <v>0</v>
      </c>
      <c r="W184" s="26"/>
      <c r="X184" s="26"/>
      <c r="Y184" s="26"/>
      <c r="Z184" s="26"/>
      <c r="AA184" s="26"/>
      <c r="AB184" s="26">
        <v>44</v>
      </c>
      <c r="AC184" s="26"/>
      <c r="AD184" s="26"/>
      <c r="AE184" s="26"/>
      <c r="AF184" s="26">
        <v>0</v>
      </c>
      <c r="AG184" s="26">
        <v>47</v>
      </c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8">
        <v>0</v>
      </c>
      <c r="AT184" s="4"/>
      <c r="AU184" s="2"/>
      <c r="AV184" s="4"/>
      <c r="AW184" s="4"/>
      <c r="AX184" s="4"/>
      <c r="AY184" s="4"/>
      <c r="AZ184" s="4"/>
      <c r="BA184" s="4"/>
      <c r="BB184" s="8"/>
      <c r="BC184" s="4"/>
      <c r="BD184" s="4"/>
      <c r="BE184" s="4"/>
      <c r="BF184" s="4"/>
      <c r="BG184" s="4"/>
      <c r="BH184" s="4"/>
      <c r="BI184" s="4"/>
      <c r="BJ184" s="4"/>
      <c r="BK184" s="8"/>
      <c r="BL184" s="4"/>
      <c r="BM184" s="4"/>
      <c r="BN184" s="4"/>
      <c r="BO184" s="4"/>
      <c r="BP184" s="4"/>
      <c r="BQ184" s="4"/>
      <c r="BR184" s="4"/>
      <c r="BS184" s="4"/>
      <c r="BT184" s="4"/>
      <c r="BU184" s="8">
        <f>SUM(M184,AB184,AG184)</f>
        <v>146</v>
      </c>
      <c r="BV184" s="1" t="s">
        <v>726</v>
      </c>
      <c r="BW184" s="5">
        <v>179</v>
      </c>
      <c r="BX184" s="4">
        <f t="shared" si="16"/>
        <v>55</v>
      </c>
      <c r="BY184" s="4">
        <f t="shared" si="17"/>
        <v>47</v>
      </c>
      <c r="BZ184" s="4">
        <f t="shared" si="18"/>
        <v>44</v>
      </c>
      <c r="CA184" s="4">
        <f t="shared" si="19"/>
        <v>0</v>
      </c>
      <c r="CB184" s="4">
        <f t="shared" si="20"/>
        <v>0</v>
      </c>
      <c r="CC184" s="4">
        <f t="shared" si="21"/>
        <v>0</v>
      </c>
      <c r="CD184" s="4">
        <f t="shared" si="22"/>
        <v>146</v>
      </c>
      <c r="CE184" s="4">
        <f t="shared" si="23"/>
        <v>0</v>
      </c>
    </row>
    <row r="185" spans="1:83">
      <c r="B185" s="5">
        <v>180</v>
      </c>
      <c r="C185" s="1" t="s">
        <v>714</v>
      </c>
      <c r="D185" s="1" t="s">
        <v>715</v>
      </c>
      <c r="E185" s="5">
        <v>123209</v>
      </c>
      <c r="F185" s="7">
        <v>145</v>
      </c>
      <c r="I185" s="20"/>
      <c r="P185" s="25">
        <v>73</v>
      </c>
      <c r="R185" s="26"/>
      <c r="V185" s="26"/>
      <c r="Y185" s="26">
        <v>72</v>
      </c>
      <c r="AT185" s="2"/>
      <c r="AU185" s="2"/>
      <c r="AV185" s="2"/>
      <c r="AW185" s="2"/>
      <c r="AX185" s="2"/>
      <c r="AY185" s="3"/>
      <c r="AZ185" s="3"/>
      <c r="BA185" s="3"/>
      <c r="BB185" s="15"/>
      <c r="BC185" s="2"/>
      <c r="BD185" s="2"/>
      <c r="BE185" s="2"/>
      <c r="BF185" s="2"/>
      <c r="BG185" s="2"/>
      <c r="BH185" s="2"/>
      <c r="BI185" s="2"/>
      <c r="BJ185" s="2"/>
      <c r="BK185" s="15"/>
      <c r="BL185" s="4"/>
      <c r="BM185" s="4"/>
      <c r="BN185" s="4"/>
      <c r="BO185" s="4"/>
      <c r="BP185" s="4"/>
      <c r="BQ185" s="4"/>
      <c r="BR185" s="4"/>
      <c r="BS185" s="4"/>
      <c r="BT185" s="4"/>
      <c r="BU185" s="8">
        <f>SUM(P185,Y185)</f>
        <v>145</v>
      </c>
      <c r="BV185" s="1" t="s">
        <v>714</v>
      </c>
      <c r="BW185" s="5">
        <v>180</v>
      </c>
      <c r="BX185" s="4">
        <f t="shared" si="16"/>
        <v>73</v>
      </c>
      <c r="BY185" s="4">
        <f t="shared" si="17"/>
        <v>72</v>
      </c>
      <c r="BZ185" s="4">
        <f t="shared" si="18"/>
        <v>0</v>
      </c>
      <c r="CA185" s="4">
        <f t="shared" si="19"/>
        <v>0</v>
      </c>
      <c r="CB185" s="4">
        <f t="shared" si="20"/>
        <v>0</v>
      </c>
      <c r="CC185" s="4">
        <f t="shared" si="21"/>
        <v>0</v>
      </c>
      <c r="CD185" s="4">
        <f t="shared" si="22"/>
        <v>145</v>
      </c>
      <c r="CE185" s="4">
        <f t="shared" si="23"/>
        <v>0</v>
      </c>
    </row>
    <row r="186" spans="1:83">
      <c r="B186" s="5">
        <v>180</v>
      </c>
      <c r="C186" s="1" t="s">
        <v>964</v>
      </c>
      <c r="D186" s="1" t="s">
        <v>694</v>
      </c>
      <c r="E186" s="5">
        <v>119096</v>
      </c>
      <c r="F186" s="7">
        <v>145</v>
      </c>
      <c r="R186" s="26">
        <v>145</v>
      </c>
      <c r="S186" s="26"/>
      <c r="AT186" s="2"/>
      <c r="AU186" s="2"/>
      <c r="AV186" s="2"/>
      <c r="AW186" s="2"/>
      <c r="AX186" s="2"/>
      <c r="AY186" s="3"/>
      <c r="AZ186" s="3"/>
      <c r="BA186" s="3"/>
      <c r="BB186" s="15"/>
      <c r="BC186" s="2"/>
      <c r="BD186" s="2"/>
      <c r="BE186" s="2"/>
      <c r="BF186" s="2"/>
      <c r="BG186" s="2"/>
      <c r="BH186" s="2"/>
      <c r="BI186" s="2"/>
      <c r="BJ186" s="2"/>
      <c r="BK186" s="15"/>
      <c r="BL186" s="4"/>
      <c r="BM186" s="4"/>
      <c r="BN186" s="4"/>
      <c r="BO186" s="4"/>
      <c r="BP186" s="4"/>
      <c r="BQ186" s="4"/>
      <c r="BR186" s="4"/>
      <c r="BS186" s="4"/>
      <c r="BT186" s="4"/>
      <c r="BU186" s="8">
        <f>SUM(R186)</f>
        <v>145</v>
      </c>
      <c r="BV186" s="1" t="s">
        <v>964</v>
      </c>
      <c r="BW186" s="5">
        <v>180</v>
      </c>
      <c r="BX186" s="4">
        <f t="shared" si="16"/>
        <v>145</v>
      </c>
      <c r="BY186" s="4">
        <f t="shared" si="17"/>
        <v>0</v>
      </c>
      <c r="BZ186" s="4">
        <f t="shared" si="18"/>
        <v>0</v>
      </c>
      <c r="CA186" s="4">
        <f t="shared" si="19"/>
        <v>0</v>
      </c>
      <c r="CB186" s="4">
        <f t="shared" si="20"/>
        <v>0</v>
      </c>
      <c r="CC186" s="4">
        <f t="shared" si="21"/>
        <v>0</v>
      </c>
      <c r="CD186" s="4">
        <f t="shared" si="22"/>
        <v>145</v>
      </c>
      <c r="CE186" s="4">
        <f t="shared" si="23"/>
        <v>0</v>
      </c>
    </row>
    <row r="187" spans="1:83">
      <c r="B187" s="5">
        <v>180</v>
      </c>
      <c r="C187" s="1" t="s">
        <v>905</v>
      </c>
      <c r="D187" s="22" t="s">
        <v>557</v>
      </c>
      <c r="E187" s="5" t="s">
        <v>1035</v>
      </c>
      <c r="F187" s="7">
        <v>145</v>
      </c>
      <c r="N187" s="25">
        <v>65</v>
      </c>
      <c r="R187" s="26"/>
      <c r="T187" s="26">
        <v>36</v>
      </c>
      <c r="AC187" s="25">
        <v>44</v>
      </c>
      <c r="AS187" s="7">
        <v>3</v>
      </c>
      <c r="AT187" s="2"/>
      <c r="AU187" s="4"/>
      <c r="AV187" s="4"/>
      <c r="AW187" s="4"/>
      <c r="AX187" s="4"/>
      <c r="AY187" s="4"/>
      <c r="AZ187" s="4"/>
      <c r="BA187" s="4"/>
      <c r="BB187" s="8"/>
      <c r="BC187" s="4"/>
      <c r="BD187" s="4"/>
      <c r="BE187" s="4"/>
      <c r="BF187" s="4"/>
      <c r="BG187" s="4"/>
      <c r="BH187" s="4"/>
      <c r="BI187" s="4"/>
      <c r="BJ187" s="4"/>
      <c r="BK187" s="8"/>
      <c r="BL187" s="4"/>
      <c r="BM187" s="4"/>
      <c r="BN187" s="4"/>
      <c r="BO187" s="4"/>
      <c r="BP187" s="4"/>
      <c r="BQ187" s="4"/>
      <c r="BR187" s="4"/>
      <c r="BS187" s="4"/>
      <c r="BT187" s="4"/>
      <c r="BU187" s="27">
        <f>SUM(N187,T187,AC187)</f>
        <v>145</v>
      </c>
      <c r="BV187" s="1" t="s">
        <v>905</v>
      </c>
      <c r="BW187" s="5">
        <v>180</v>
      </c>
      <c r="BX187" s="4">
        <f t="shared" si="16"/>
        <v>65</v>
      </c>
      <c r="BY187" s="4">
        <f t="shared" si="17"/>
        <v>44</v>
      </c>
      <c r="BZ187" s="4">
        <f t="shared" si="18"/>
        <v>36</v>
      </c>
      <c r="CA187" s="4">
        <f t="shared" si="19"/>
        <v>3</v>
      </c>
      <c r="CB187" s="4">
        <f t="shared" si="20"/>
        <v>0</v>
      </c>
      <c r="CC187" s="4">
        <f t="shared" si="21"/>
        <v>0</v>
      </c>
      <c r="CD187" s="4">
        <f t="shared" si="22"/>
        <v>148</v>
      </c>
      <c r="CE187" s="4">
        <f t="shared" si="23"/>
        <v>-3</v>
      </c>
    </row>
    <row r="188" spans="1:83">
      <c r="A188" s="5">
        <v>6</v>
      </c>
      <c r="B188" s="5">
        <v>183</v>
      </c>
      <c r="C188" s="1" t="s">
        <v>152</v>
      </c>
      <c r="D188" s="1" t="s">
        <v>261</v>
      </c>
      <c r="E188" s="5">
        <v>96469</v>
      </c>
      <c r="F188" s="8">
        <v>142</v>
      </c>
      <c r="G188" s="20"/>
      <c r="H188" s="20"/>
      <c r="I188" s="20"/>
      <c r="J188" s="20"/>
      <c r="K188" s="18">
        <v>142</v>
      </c>
      <c r="L188" s="20"/>
      <c r="M188" s="20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8"/>
      <c r="AT188" s="4"/>
      <c r="AU188" s="4"/>
      <c r="AV188" s="4"/>
      <c r="AW188" s="4"/>
      <c r="AX188" s="4"/>
      <c r="AY188" s="26"/>
      <c r="AZ188" s="4"/>
      <c r="BA188" s="4"/>
      <c r="BB188" s="8"/>
      <c r="BC188" s="4"/>
      <c r="BD188" s="4"/>
      <c r="BE188" s="4"/>
      <c r="BF188" s="4"/>
      <c r="BG188" s="4"/>
      <c r="BH188" s="4"/>
      <c r="BI188" s="4"/>
      <c r="BJ188" s="4"/>
      <c r="BK188" s="8"/>
      <c r="BL188" s="4"/>
      <c r="BM188" s="4"/>
      <c r="BN188" s="4"/>
      <c r="BO188" s="4"/>
      <c r="BP188" s="4"/>
      <c r="BQ188" s="4"/>
      <c r="BR188" s="4"/>
      <c r="BS188" s="4"/>
      <c r="BT188" s="4"/>
      <c r="BU188" s="8">
        <f>SUM(K188)</f>
        <v>142</v>
      </c>
      <c r="BV188" s="1" t="s">
        <v>152</v>
      </c>
      <c r="BW188" s="5">
        <v>183</v>
      </c>
      <c r="BX188" s="4">
        <f t="shared" si="16"/>
        <v>142</v>
      </c>
      <c r="BY188" s="4">
        <f t="shared" si="17"/>
        <v>0</v>
      </c>
      <c r="BZ188" s="4">
        <f t="shared" si="18"/>
        <v>0</v>
      </c>
      <c r="CA188" s="4">
        <f t="shared" si="19"/>
        <v>0</v>
      </c>
      <c r="CB188" s="4">
        <f t="shared" si="20"/>
        <v>0</v>
      </c>
      <c r="CC188" s="4">
        <f t="shared" si="21"/>
        <v>0</v>
      </c>
      <c r="CD188" s="4">
        <f t="shared" si="22"/>
        <v>142</v>
      </c>
      <c r="CE188" s="4">
        <f t="shared" si="23"/>
        <v>0</v>
      </c>
    </row>
    <row r="189" spans="1:83">
      <c r="B189" s="5">
        <v>184</v>
      </c>
      <c r="C189" s="1" t="s">
        <v>638</v>
      </c>
      <c r="D189" s="1" t="s">
        <v>608</v>
      </c>
      <c r="E189" s="5">
        <v>32140</v>
      </c>
      <c r="F189" s="8">
        <v>140</v>
      </c>
      <c r="G189" s="20"/>
      <c r="H189" s="20"/>
      <c r="I189" s="20"/>
      <c r="J189" s="20"/>
      <c r="L189" s="20"/>
      <c r="M189" s="20"/>
      <c r="N189" s="26"/>
      <c r="O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8"/>
      <c r="AT189" s="4"/>
      <c r="AU189" s="2"/>
      <c r="AV189" s="2"/>
      <c r="AW189" s="2"/>
      <c r="AX189" s="2"/>
      <c r="AY189" s="3"/>
      <c r="AZ189" s="3"/>
      <c r="BA189" s="3"/>
      <c r="BB189" s="15"/>
      <c r="BC189" s="2"/>
      <c r="BD189" s="2"/>
      <c r="BE189" s="2"/>
      <c r="BF189" s="2"/>
      <c r="BG189" s="2"/>
      <c r="BH189" s="2"/>
      <c r="BI189" s="2"/>
      <c r="BJ189" s="2"/>
      <c r="BK189" s="15"/>
      <c r="BL189" s="4"/>
      <c r="BM189" s="4"/>
      <c r="BN189" s="4"/>
      <c r="BO189" s="4"/>
      <c r="BP189" s="4">
        <v>140</v>
      </c>
      <c r="BQ189" s="4"/>
      <c r="BR189" s="4"/>
      <c r="BS189" s="4"/>
      <c r="BT189" s="4"/>
      <c r="BU189" s="8">
        <f>SUM(BP189)</f>
        <v>140</v>
      </c>
      <c r="BV189" s="1" t="s">
        <v>638</v>
      </c>
      <c r="BW189" s="5">
        <v>184</v>
      </c>
      <c r="BX189" s="4">
        <f t="shared" si="16"/>
        <v>140</v>
      </c>
      <c r="BY189" s="4">
        <f t="shared" si="17"/>
        <v>0</v>
      </c>
      <c r="BZ189" s="4">
        <f t="shared" si="18"/>
        <v>0</v>
      </c>
      <c r="CA189" s="4">
        <f t="shared" si="19"/>
        <v>0</v>
      </c>
      <c r="CB189" s="4">
        <f t="shared" si="20"/>
        <v>0</v>
      </c>
      <c r="CC189" s="4">
        <f t="shared" si="21"/>
        <v>0</v>
      </c>
      <c r="CD189" s="4">
        <f t="shared" si="22"/>
        <v>140</v>
      </c>
      <c r="CE189" s="4">
        <f t="shared" si="23"/>
        <v>0</v>
      </c>
    </row>
    <row r="190" spans="1:83">
      <c r="B190" s="5">
        <v>185</v>
      </c>
      <c r="C190" s="1" t="s">
        <v>925</v>
      </c>
      <c r="D190" s="1" t="s">
        <v>926</v>
      </c>
      <c r="E190" s="5">
        <v>45777</v>
      </c>
      <c r="F190" s="7">
        <v>138</v>
      </c>
      <c r="P190" s="25">
        <v>138</v>
      </c>
      <c r="R190" s="26"/>
      <c r="AT190" s="2"/>
      <c r="AU190" s="2"/>
      <c r="AV190" s="2"/>
      <c r="AW190" s="2"/>
      <c r="AX190" s="2"/>
      <c r="AY190" s="3"/>
      <c r="AZ190" s="3"/>
      <c r="BA190" s="3"/>
      <c r="BB190" s="15"/>
      <c r="BC190" s="2"/>
      <c r="BD190" s="2"/>
      <c r="BE190" s="2"/>
      <c r="BF190" s="2"/>
      <c r="BG190" s="2"/>
      <c r="BH190" s="2"/>
      <c r="BI190" s="2"/>
      <c r="BJ190" s="2"/>
      <c r="BK190" s="15"/>
      <c r="BL190" s="4"/>
      <c r="BM190" s="4"/>
      <c r="BN190" s="4"/>
      <c r="BO190" s="4"/>
      <c r="BP190" s="4"/>
      <c r="BQ190" s="4"/>
      <c r="BR190" s="4"/>
      <c r="BS190" s="4"/>
      <c r="BT190" s="4"/>
      <c r="BU190" s="8">
        <f>SUM(P190)</f>
        <v>138</v>
      </c>
      <c r="BV190" s="1" t="s">
        <v>925</v>
      </c>
      <c r="BW190" s="5">
        <v>185</v>
      </c>
      <c r="BX190" s="4">
        <f t="shared" si="16"/>
        <v>138</v>
      </c>
      <c r="BY190" s="4">
        <f t="shared" si="17"/>
        <v>0</v>
      </c>
      <c r="BZ190" s="4">
        <f t="shared" si="18"/>
        <v>0</v>
      </c>
      <c r="CA190" s="4">
        <f t="shared" si="19"/>
        <v>0</v>
      </c>
      <c r="CB190" s="4">
        <f t="shared" si="20"/>
        <v>0</v>
      </c>
      <c r="CC190" s="4">
        <f t="shared" si="21"/>
        <v>0</v>
      </c>
      <c r="CD190" s="4">
        <f t="shared" si="22"/>
        <v>138</v>
      </c>
      <c r="CE190" s="4">
        <f t="shared" si="23"/>
        <v>0</v>
      </c>
    </row>
    <row r="191" spans="1:83">
      <c r="B191" s="5">
        <v>186</v>
      </c>
      <c r="C191" s="1" t="s">
        <v>289</v>
      </c>
      <c r="D191" s="1" t="s">
        <v>150</v>
      </c>
      <c r="E191" s="5">
        <v>113449</v>
      </c>
      <c r="F191" s="8">
        <v>138</v>
      </c>
      <c r="G191" s="20"/>
      <c r="H191" s="20"/>
      <c r="I191" s="20"/>
      <c r="J191" s="20"/>
      <c r="L191" s="20"/>
      <c r="M191" s="20"/>
      <c r="N191" s="26"/>
      <c r="O191" s="25">
        <v>24</v>
      </c>
      <c r="Q191" s="26"/>
      <c r="R191" s="26"/>
      <c r="S191" s="26"/>
      <c r="T191" s="26"/>
      <c r="U191" s="26"/>
      <c r="V191" s="25">
        <v>59</v>
      </c>
      <c r="W191" s="26"/>
      <c r="X191" s="26"/>
      <c r="Y191" s="26"/>
      <c r="Z191" s="26"/>
      <c r="AA191" s="26"/>
      <c r="AB191" s="26">
        <v>55</v>
      </c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8"/>
      <c r="AT191" s="4"/>
      <c r="AU191" s="4"/>
      <c r="AV191" s="4"/>
      <c r="AW191" s="4"/>
      <c r="AX191" s="4"/>
      <c r="AY191" s="4"/>
      <c r="AZ191" s="4"/>
      <c r="BA191" s="4"/>
      <c r="BB191" s="8"/>
      <c r="BC191" s="4"/>
      <c r="BD191" s="4"/>
      <c r="BE191" s="4"/>
      <c r="BF191" s="4"/>
      <c r="BG191" s="4"/>
      <c r="BH191" s="4"/>
      <c r="BI191" s="4"/>
      <c r="BJ191" s="4"/>
      <c r="BK191" s="8"/>
      <c r="BL191" s="4"/>
      <c r="BM191" s="4"/>
      <c r="BN191" s="4"/>
      <c r="BO191" s="4"/>
      <c r="BP191" s="4"/>
      <c r="BQ191" s="4"/>
      <c r="BR191" s="4"/>
      <c r="BS191" s="4"/>
      <c r="BT191" s="4"/>
      <c r="BU191" s="8">
        <f>SUM(O191,V191,AB191)</f>
        <v>138</v>
      </c>
      <c r="BV191" s="1" t="s">
        <v>289</v>
      </c>
      <c r="BW191" s="5">
        <v>186</v>
      </c>
      <c r="BX191" s="4">
        <f t="shared" si="16"/>
        <v>59</v>
      </c>
      <c r="BY191" s="4">
        <f t="shared" si="17"/>
        <v>55</v>
      </c>
      <c r="BZ191" s="4">
        <f t="shared" si="18"/>
        <v>24</v>
      </c>
      <c r="CA191" s="4">
        <f t="shared" si="19"/>
        <v>0</v>
      </c>
      <c r="CB191" s="4">
        <f t="shared" si="20"/>
        <v>0</v>
      </c>
      <c r="CC191" s="4">
        <f t="shared" si="21"/>
        <v>0</v>
      </c>
      <c r="CD191" s="4">
        <f t="shared" si="22"/>
        <v>138</v>
      </c>
      <c r="CE191" s="4">
        <f t="shared" si="23"/>
        <v>0</v>
      </c>
    </row>
    <row r="192" spans="1:83">
      <c r="B192" s="5">
        <v>187</v>
      </c>
      <c r="C192" s="1" t="s">
        <v>927</v>
      </c>
      <c r="D192" s="1" t="s">
        <v>928</v>
      </c>
      <c r="E192" s="5">
        <v>134505</v>
      </c>
      <c r="F192" s="7">
        <v>136</v>
      </c>
      <c r="P192" s="25">
        <v>136</v>
      </c>
      <c r="R192" s="26"/>
      <c r="AT192" s="2"/>
      <c r="AU192" s="2"/>
      <c r="AV192" s="2"/>
      <c r="AW192" s="2"/>
      <c r="AX192" s="2"/>
      <c r="AY192" s="3"/>
      <c r="AZ192" s="3"/>
      <c r="BA192" s="3"/>
      <c r="BB192" s="15"/>
      <c r="BC192" s="2"/>
      <c r="BD192" s="2"/>
      <c r="BE192" s="2"/>
      <c r="BF192" s="2"/>
      <c r="BG192" s="2"/>
      <c r="BH192" s="2"/>
      <c r="BI192" s="2"/>
      <c r="BJ192" s="2"/>
      <c r="BK192" s="15"/>
      <c r="BL192" s="4"/>
      <c r="BM192" s="4"/>
      <c r="BN192" s="4"/>
      <c r="BO192" s="4"/>
      <c r="BP192" s="4"/>
      <c r="BQ192" s="4"/>
      <c r="BR192" s="4"/>
      <c r="BS192" s="4"/>
      <c r="BT192" s="4"/>
      <c r="BU192" s="8">
        <f>SUM(P192)</f>
        <v>136</v>
      </c>
      <c r="BV192" s="1" t="s">
        <v>927</v>
      </c>
      <c r="BW192" s="5">
        <v>187</v>
      </c>
      <c r="BX192" s="4">
        <f t="shared" si="16"/>
        <v>136</v>
      </c>
      <c r="BY192" s="4">
        <f t="shared" si="17"/>
        <v>0</v>
      </c>
      <c r="BZ192" s="4">
        <f t="shared" si="18"/>
        <v>0</v>
      </c>
      <c r="CA192" s="4">
        <f t="shared" si="19"/>
        <v>0</v>
      </c>
      <c r="CB192" s="4">
        <f t="shared" si="20"/>
        <v>0</v>
      </c>
      <c r="CC192" s="4">
        <f t="shared" si="21"/>
        <v>0</v>
      </c>
      <c r="CD192" s="4">
        <f t="shared" si="22"/>
        <v>136</v>
      </c>
      <c r="CE192" s="4">
        <f t="shared" si="23"/>
        <v>0</v>
      </c>
    </row>
    <row r="193" spans="1:87">
      <c r="B193" s="5">
        <v>187</v>
      </c>
      <c r="C193" s="1" t="s">
        <v>670</v>
      </c>
      <c r="D193" s="1" t="s">
        <v>881</v>
      </c>
      <c r="E193" s="5">
        <v>125613</v>
      </c>
      <c r="F193" s="7">
        <v>136</v>
      </c>
      <c r="R193" s="26">
        <v>136</v>
      </c>
      <c r="S193" s="26"/>
      <c r="AT193" s="2"/>
      <c r="AU193" s="2"/>
      <c r="AV193" s="2"/>
      <c r="AW193" s="2"/>
      <c r="AX193" s="2"/>
      <c r="AY193" s="3"/>
      <c r="AZ193" s="3"/>
      <c r="BA193" s="3"/>
      <c r="BB193" s="15"/>
      <c r="BC193" s="2"/>
      <c r="BD193" s="2"/>
      <c r="BE193" s="2"/>
      <c r="BF193" s="2"/>
      <c r="BG193" s="2"/>
      <c r="BH193" s="2"/>
      <c r="BI193" s="2"/>
      <c r="BJ193" s="2"/>
      <c r="BK193" s="15"/>
      <c r="BL193" s="4"/>
      <c r="BM193" s="4"/>
      <c r="BN193" s="4"/>
      <c r="BO193" s="4"/>
      <c r="BP193" s="4"/>
      <c r="BQ193" s="4"/>
      <c r="BR193" s="4"/>
      <c r="BS193" s="4"/>
      <c r="BT193" s="4"/>
      <c r="BU193" s="8">
        <f>SUM(R193)</f>
        <v>136</v>
      </c>
      <c r="BV193" s="1" t="s">
        <v>670</v>
      </c>
      <c r="BW193" s="5">
        <v>187</v>
      </c>
      <c r="BX193" s="4">
        <f t="shared" si="16"/>
        <v>136</v>
      </c>
      <c r="BY193" s="4">
        <f t="shared" si="17"/>
        <v>0</v>
      </c>
      <c r="BZ193" s="4">
        <f t="shared" si="18"/>
        <v>0</v>
      </c>
      <c r="CA193" s="4">
        <f t="shared" si="19"/>
        <v>0</v>
      </c>
      <c r="CB193" s="4">
        <f t="shared" si="20"/>
        <v>0</v>
      </c>
      <c r="CC193" s="4">
        <f t="shared" si="21"/>
        <v>0</v>
      </c>
      <c r="CD193" s="4">
        <f t="shared" si="22"/>
        <v>136</v>
      </c>
      <c r="CE193" s="4">
        <f t="shared" si="23"/>
        <v>0</v>
      </c>
    </row>
    <row r="194" spans="1:87">
      <c r="B194" s="5">
        <v>189</v>
      </c>
      <c r="C194" s="17" t="s">
        <v>532</v>
      </c>
      <c r="D194" s="23" t="s">
        <v>881</v>
      </c>
      <c r="E194" s="18">
        <v>112192</v>
      </c>
      <c r="F194" s="7">
        <v>135</v>
      </c>
      <c r="I194" s="20"/>
      <c r="K194" s="18">
        <v>135</v>
      </c>
      <c r="R194" s="26"/>
      <c r="AT194" s="20"/>
      <c r="AU194" s="19"/>
      <c r="AV194" s="19"/>
      <c r="AW194" s="19"/>
      <c r="AX194" s="19"/>
      <c r="AY194" s="21"/>
      <c r="AZ194" s="21"/>
      <c r="BA194" s="21"/>
      <c r="BB194" s="15"/>
      <c r="BC194" s="19"/>
      <c r="BD194" s="19"/>
      <c r="BE194" s="19"/>
      <c r="BF194" s="19"/>
      <c r="BG194" s="19"/>
      <c r="BH194" s="19"/>
      <c r="BI194" s="19"/>
      <c r="BJ194" s="19"/>
      <c r="BK194" s="15"/>
      <c r="BL194" s="20"/>
      <c r="BM194" s="20"/>
      <c r="BN194" s="20"/>
      <c r="BO194" s="20"/>
      <c r="BP194" s="20"/>
      <c r="BQ194" s="20"/>
      <c r="BR194" s="20"/>
      <c r="BS194" s="20"/>
      <c r="BT194" s="20"/>
      <c r="BU194" s="8">
        <f>SUM(K194)</f>
        <v>135</v>
      </c>
      <c r="BV194" s="17" t="s">
        <v>532</v>
      </c>
      <c r="BW194" s="5">
        <v>189</v>
      </c>
      <c r="BX194" s="4">
        <f t="shared" si="16"/>
        <v>135</v>
      </c>
      <c r="BY194" s="4">
        <f t="shared" si="17"/>
        <v>0</v>
      </c>
      <c r="BZ194" s="4">
        <f t="shared" si="18"/>
        <v>0</v>
      </c>
      <c r="CA194" s="4">
        <f t="shared" si="19"/>
        <v>0</v>
      </c>
      <c r="CB194" s="4">
        <f t="shared" si="20"/>
        <v>0</v>
      </c>
      <c r="CC194" s="4">
        <f t="shared" si="21"/>
        <v>0</v>
      </c>
      <c r="CD194" s="4">
        <f t="shared" si="22"/>
        <v>135</v>
      </c>
      <c r="CE194" s="4">
        <f t="shared" si="23"/>
        <v>0</v>
      </c>
    </row>
    <row r="195" spans="1:87">
      <c r="B195" s="5">
        <v>190</v>
      </c>
      <c r="C195" s="1" t="s">
        <v>349</v>
      </c>
      <c r="D195" s="1" t="s">
        <v>569</v>
      </c>
      <c r="E195" s="5">
        <v>106937</v>
      </c>
      <c r="F195" s="8">
        <v>133</v>
      </c>
      <c r="G195" s="20"/>
      <c r="H195" s="20"/>
      <c r="I195" s="20"/>
      <c r="J195" s="20"/>
      <c r="K195" s="18">
        <v>133</v>
      </c>
      <c r="L195" s="20"/>
      <c r="M195" s="20"/>
      <c r="N195" s="26"/>
      <c r="O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8"/>
      <c r="AT195" s="4"/>
      <c r="AU195" s="4"/>
      <c r="AV195" s="4"/>
      <c r="AW195" s="4"/>
      <c r="AX195" s="4"/>
      <c r="AY195" s="4"/>
      <c r="AZ195" s="4"/>
      <c r="BA195" s="4"/>
      <c r="BB195" s="8"/>
      <c r="BC195" s="4"/>
      <c r="BD195" s="4"/>
      <c r="BE195" s="4"/>
      <c r="BF195" s="4"/>
      <c r="BG195" s="4"/>
      <c r="BH195" s="4"/>
      <c r="BI195" s="4"/>
      <c r="BJ195" s="4"/>
      <c r="BK195" s="8"/>
      <c r="BL195" s="4"/>
      <c r="BM195" s="4"/>
      <c r="BN195" s="4"/>
      <c r="BO195" s="4"/>
      <c r="BP195" s="4"/>
      <c r="BQ195" s="4"/>
      <c r="BR195" s="4"/>
      <c r="BS195" s="4"/>
      <c r="BT195" s="4"/>
      <c r="BU195" s="8">
        <f>SUM(K195)</f>
        <v>133</v>
      </c>
      <c r="BV195" s="1" t="s">
        <v>349</v>
      </c>
      <c r="BW195" s="5">
        <v>190</v>
      </c>
      <c r="BX195" s="4">
        <f t="shared" si="16"/>
        <v>133</v>
      </c>
      <c r="BY195" s="4">
        <f t="shared" si="17"/>
        <v>0</v>
      </c>
      <c r="BZ195" s="4">
        <f t="shared" si="18"/>
        <v>0</v>
      </c>
      <c r="CA195" s="4">
        <f t="shared" si="19"/>
        <v>0</v>
      </c>
      <c r="CB195" s="4">
        <f t="shared" si="20"/>
        <v>0</v>
      </c>
      <c r="CC195" s="4">
        <f t="shared" si="21"/>
        <v>0</v>
      </c>
      <c r="CD195" s="4">
        <f t="shared" si="22"/>
        <v>133</v>
      </c>
      <c r="CE195" s="4">
        <f t="shared" si="23"/>
        <v>0</v>
      </c>
    </row>
    <row r="196" spans="1:87">
      <c r="B196" s="5">
        <v>190</v>
      </c>
      <c r="C196" s="1" t="s">
        <v>738</v>
      </c>
      <c r="D196" s="1" t="s">
        <v>568</v>
      </c>
      <c r="E196" s="5">
        <v>120099</v>
      </c>
      <c r="F196" s="8">
        <v>133</v>
      </c>
      <c r="G196" s="20"/>
      <c r="H196" s="20"/>
      <c r="I196" s="20">
        <v>0</v>
      </c>
      <c r="J196" s="20"/>
      <c r="K196" s="18">
        <v>0</v>
      </c>
      <c r="L196" s="20"/>
      <c r="M196" s="20"/>
      <c r="N196" s="26"/>
      <c r="O196" s="26"/>
      <c r="Q196" s="26"/>
      <c r="R196" s="26">
        <v>0</v>
      </c>
      <c r="S196" s="26"/>
      <c r="T196" s="26"/>
      <c r="U196" s="25">
        <v>45</v>
      </c>
      <c r="V196" s="26"/>
      <c r="W196" s="26">
        <v>88</v>
      </c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>
        <v>0</v>
      </c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8"/>
      <c r="AT196" s="4"/>
      <c r="AU196" s="4"/>
      <c r="AV196" s="4"/>
      <c r="AW196" s="4"/>
      <c r="AX196" s="4"/>
      <c r="AY196" s="4"/>
      <c r="AZ196" s="4"/>
      <c r="BA196" s="4"/>
      <c r="BB196" s="8"/>
      <c r="BC196" s="4"/>
      <c r="BD196" s="4"/>
      <c r="BE196" s="4"/>
      <c r="BF196" s="4"/>
      <c r="BG196" s="4"/>
      <c r="BH196" s="4"/>
      <c r="BI196" s="4"/>
      <c r="BJ196" s="4"/>
      <c r="BK196" s="8"/>
      <c r="BL196" s="4"/>
      <c r="BM196" s="4"/>
      <c r="BN196" s="4"/>
      <c r="BO196" s="4"/>
      <c r="BP196" s="4"/>
      <c r="BQ196" s="4"/>
      <c r="BR196" s="4"/>
      <c r="BS196" s="4"/>
      <c r="BT196" s="4"/>
      <c r="BU196" s="8">
        <f>SUM(W196,U196)</f>
        <v>133</v>
      </c>
      <c r="BV196" s="1" t="s">
        <v>739</v>
      </c>
      <c r="BW196" s="5">
        <v>190</v>
      </c>
      <c r="BX196" s="4">
        <f t="shared" si="16"/>
        <v>88</v>
      </c>
      <c r="BY196" s="4">
        <f t="shared" si="17"/>
        <v>45</v>
      </c>
      <c r="BZ196" s="4">
        <f t="shared" si="18"/>
        <v>0</v>
      </c>
      <c r="CA196" s="4">
        <f t="shared" si="19"/>
        <v>0</v>
      </c>
      <c r="CB196" s="4">
        <f t="shared" si="20"/>
        <v>0</v>
      </c>
      <c r="CC196" s="4">
        <f t="shared" si="21"/>
        <v>0</v>
      </c>
      <c r="CD196" s="4">
        <f t="shared" si="22"/>
        <v>133</v>
      </c>
      <c r="CE196" s="4">
        <f t="shared" si="23"/>
        <v>0</v>
      </c>
    </row>
    <row r="197" spans="1:87" s="17" customFormat="1">
      <c r="A197" s="5"/>
      <c r="B197" s="5">
        <v>192</v>
      </c>
      <c r="C197" s="1" t="s">
        <v>737</v>
      </c>
      <c r="D197" s="1" t="s">
        <v>178</v>
      </c>
      <c r="E197" s="5">
        <v>111741</v>
      </c>
      <c r="F197" s="8">
        <v>132</v>
      </c>
      <c r="G197" s="20"/>
      <c r="H197" s="20"/>
      <c r="I197" s="20"/>
      <c r="J197" s="20"/>
      <c r="K197" s="18">
        <v>132</v>
      </c>
      <c r="L197" s="20"/>
      <c r="M197" s="20"/>
      <c r="N197" s="26"/>
      <c r="O197" s="26"/>
      <c r="P197" s="25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8"/>
      <c r="AT197" s="4"/>
      <c r="AU197" s="4"/>
      <c r="AV197" s="4"/>
      <c r="AW197" s="4"/>
      <c r="AX197" s="4"/>
      <c r="AY197" s="4"/>
      <c r="AZ197" s="4"/>
      <c r="BA197" s="4"/>
      <c r="BB197" s="8"/>
      <c r="BC197" s="4"/>
      <c r="BD197" s="4"/>
      <c r="BE197" s="4"/>
      <c r="BF197" s="4"/>
      <c r="BG197" s="4"/>
      <c r="BH197" s="4"/>
      <c r="BI197" s="4"/>
      <c r="BJ197" s="4"/>
      <c r="BK197" s="8"/>
      <c r="BL197" s="4"/>
      <c r="BM197" s="4"/>
      <c r="BN197" s="4"/>
      <c r="BO197" s="4"/>
      <c r="BP197" s="4"/>
      <c r="BQ197" s="4"/>
      <c r="BR197" s="4"/>
      <c r="BS197" s="4"/>
      <c r="BT197" s="4"/>
      <c r="BU197" s="8">
        <f>SUM(K197)</f>
        <v>132</v>
      </c>
      <c r="BV197" s="1" t="s">
        <v>737</v>
      </c>
      <c r="BW197" s="5">
        <v>192</v>
      </c>
      <c r="BX197" s="4">
        <f t="shared" si="16"/>
        <v>132</v>
      </c>
      <c r="BY197" s="4">
        <f t="shared" si="17"/>
        <v>0</v>
      </c>
      <c r="BZ197" s="4">
        <f t="shared" si="18"/>
        <v>0</v>
      </c>
      <c r="CA197" s="4">
        <f t="shared" si="19"/>
        <v>0</v>
      </c>
      <c r="CB197" s="4">
        <f t="shared" si="20"/>
        <v>0</v>
      </c>
      <c r="CC197" s="4">
        <f t="shared" si="21"/>
        <v>0</v>
      </c>
      <c r="CD197" s="4">
        <f t="shared" si="22"/>
        <v>132</v>
      </c>
      <c r="CE197" s="4">
        <f t="shared" si="23"/>
        <v>0</v>
      </c>
      <c r="CH197" s="18"/>
      <c r="CI197" s="18"/>
    </row>
    <row r="198" spans="1:87" s="17" customFormat="1">
      <c r="A198" s="5"/>
      <c r="B198" s="5">
        <v>193</v>
      </c>
      <c r="C198" s="1" t="s">
        <v>702</v>
      </c>
      <c r="D198" s="1" t="s">
        <v>889</v>
      </c>
      <c r="E198" s="5">
        <v>120124</v>
      </c>
      <c r="F198" s="7">
        <v>123</v>
      </c>
      <c r="G198" s="18"/>
      <c r="H198" s="18"/>
      <c r="I198" s="20"/>
      <c r="J198" s="18"/>
      <c r="K198" s="18"/>
      <c r="L198" s="18">
        <v>0</v>
      </c>
      <c r="M198" s="18"/>
      <c r="N198" s="25"/>
      <c r="O198" s="25"/>
      <c r="P198" s="25"/>
      <c r="Q198" s="25">
        <v>0</v>
      </c>
      <c r="R198" s="26"/>
      <c r="S198" s="25"/>
      <c r="T198" s="25"/>
      <c r="U198" s="25"/>
      <c r="V198" s="25"/>
      <c r="W198" s="26"/>
      <c r="X198" s="25"/>
      <c r="Y198" s="25"/>
      <c r="Z198" s="25"/>
      <c r="AA198" s="25"/>
      <c r="AB198" s="25"/>
      <c r="AC198" s="25"/>
      <c r="AD198" s="25"/>
      <c r="AE198" s="25">
        <v>0</v>
      </c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  <c r="AQ198" s="25">
        <v>0</v>
      </c>
      <c r="AR198" s="25">
        <v>0</v>
      </c>
      <c r="AS198" s="7"/>
      <c r="AT198" s="2"/>
      <c r="AU198" s="2"/>
      <c r="AV198" s="2"/>
      <c r="AW198" s="2"/>
      <c r="AX198" s="2"/>
      <c r="AY198" s="3"/>
      <c r="AZ198" s="3"/>
      <c r="BA198" s="3"/>
      <c r="BB198" s="15"/>
      <c r="BC198" s="2"/>
      <c r="BD198" s="2"/>
      <c r="BE198" s="2"/>
      <c r="BF198" s="2"/>
      <c r="BG198" s="2"/>
      <c r="BH198" s="2"/>
      <c r="BI198" s="2"/>
      <c r="BJ198" s="2"/>
      <c r="BK198" s="15"/>
      <c r="BL198" s="4"/>
      <c r="BM198" s="4"/>
      <c r="BN198" s="4"/>
      <c r="BO198" s="4"/>
      <c r="BP198" s="4"/>
      <c r="BQ198" s="4"/>
      <c r="BR198" s="4"/>
      <c r="BS198" s="4">
        <v>123</v>
      </c>
      <c r="BT198" s="4"/>
      <c r="BU198" s="8">
        <f>SUM(AQ198,BS198)</f>
        <v>123</v>
      </c>
      <c r="BV198" s="1" t="s">
        <v>702</v>
      </c>
      <c r="BW198" s="5">
        <v>193</v>
      </c>
      <c r="BX198" s="4">
        <f t="shared" si="16"/>
        <v>123</v>
      </c>
      <c r="BY198" s="4">
        <f t="shared" si="17"/>
        <v>0</v>
      </c>
      <c r="BZ198" s="4">
        <f t="shared" si="18"/>
        <v>0</v>
      </c>
      <c r="CA198" s="4">
        <f t="shared" si="19"/>
        <v>0</v>
      </c>
      <c r="CB198" s="4">
        <f t="shared" si="20"/>
        <v>0</v>
      </c>
      <c r="CC198" s="4">
        <f t="shared" si="21"/>
        <v>0</v>
      </c>
      <c r="CD198" s="4">
        <f t="shared" si="22"/>
        <v>123</v>
      </c>
      <c r="CE198" s="4">
        <f t="shared" si="23"/>
        <v>0</v>
      </c>
      <c r="CH198" s="18"/>
      <c r="CI198" s="18"/>
    </row>
    <row r="199" spans="1:87" s="17" customFormat="1">
      <c r="A199" s="5"/>
      <c r="B199" s="5">
        <v>194</v>
      </c>
      <c r="C199" s="1" t="s">
        <v>1032</v>
      </c>
      <c r="D199" s="1" t="s">
        <v>1033</v>
      </c>
      <c r="E199" s="5">
        <v>123719</v>
      </c>
      <c r="F199" s="8">
        <v>116</v>
      </c>
      <c r="G199" s="20"/>
      <c r="H199" s="20"/>
      <c r="I199" s="20"/>
      <c r="J199" s="20"/>
      <c r="K199" s="18"/>
      <c r="L199" s="20"/>
      <c r="M199" s="20"/>
      <c r="N199" s="26"/>
      <c r="O199" s="26"/>
      <c r="P199" s="25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18">
        <v>43</v>
      </c>
      <c r="AC199" s="26"/>
      <c r="AD199" s="26"/>
      <c r="AE199" s="26"/>
      <c r="AF199" s="26"/>
      <c r="AG199" s="26">
        <v>73</v>
      </c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8"/>
      <c r="AT199" s="4"/>
      <c r="AU199" s="2"/>
      <c r="AV199" s="4"/>
      <c r="AW199" s="4"/>
      <c r="AX199" s="4"/>
      <c r="AY199" s="4"/>
      <c r="AZ199" s="4"/>
      <c r="BA199" s="4"/>
      <c r="BB199" s="8"/>
      <c r="BC199" s="4"/>
      <c r="BD199" s="4"/>
      <c r="BE199" s="4"/>
      <c r="BF199" s="4"/>
      <c r="BG199" s="4"/>
      <c r="BH199" s="4"/>
      <c r="BI199" s="4"/>
      <c r="BJ199" s="4"/>
      <c r="BK199" s="8"/>
      <c r="BL199" s="4"/>
      <c r="BM199" s="4"/>
      <c r="BN199" s="4"/>
      <c r="BO199" s="4"/>
      <c r="BP199" s="4"/>
      <c r="BQ199" s="4"/>
      <c r="BR199" s="4"/>
      <c r="BS199" s="4"/>
      <c r="BT199" s="4"/>
      <c r="BU199" s="8">
        <f>SUM(AB199,AG199)</f>
        <v>116</v>
      </c>
      <c r="BV199" s="1" t="s">
        <v>1032</v>
      </c>
      <c r="BW199" s="5">
        <v>194</v>
      </c>
      <c r="BX199" s="4">
        <f t="shared" ref="BX199:BX262" si="24">IF(COUNT(H199:BT199)&gt;0,LARGE(H199:BT199,1),0)</f>
        <v>73</v>
      </c>
      <c r="BY199" s="4">
        <f t="shared" ref="BY199:BY262" si="25">IF(COUNT(H199:BT199)&gt;1,LARGE(H199:BT199,2),0)</f>
        <v>43</v>
      </c>
      <c r="BZ199" s="4">
        <f t="shared" ref="BZ199:BZ262" si="26">IF(COUNT(H199:BT199)&gt;2,LARGE(H199:BT199,3),0)</f>
        <v>0</v>
      </c>
      <c r="CA199" s="4">
        <f t="shared" ref="CA199:CA262" si="27">IF(COUNT(H199:BT199)&gt;3,LARGE(H199:BT199,4),0)</f>
        <v>0</v>
      </c>
      <c r="CB199" s="4">
        <f t="shared" ref="CB199:CB262" si="28">IF(COUNT(H199:BT199)&gt;4,LARGE(H199:BT199,5),0)</f>
        <v>0</v>
      </c>
      <c r="CC199" s="4">
        <f t="shared" si="21"/>
        <v>0</v>
      </c>
      <c r="CD199" s="4">
        <f t="shared" si="22"/>
        <v>116</v>
      </c>
      <c r="CE199" s="4">
        <f t="shared" si="23"/>
        <v>0</v>
      </c>
      <c r="CH199" s="18"/>
      <c r="CI199" s="18"/>
    </row>
    <row r="200" spans="1:87" s="17" customFormat="1">
      <c r="A200" s="5"/>
      <c r="B200" s="5">
        <v>195</v>
      </c>
      <c r="C200" s="1" t="s">
        <v>700</v>
      </c>
      <c r="D200" s="1" t="s">
        <v>978</v>
      </c>
      <c r="E200" s="5">
        <v>131818</v>
      </c>
      <c r="F200" s="8">
        <v>110</v>
      </c>
      <c r="G200" s="20"/>
      <c r="H200" s="20"/>
      <c r="I200" s="20"/>
      <c r="J200" s="20"/>
      <c r="K200" s="18"/>
      <c r="L200" s="20"/>
      <c r="M200" s="20"/>
      <c r="N200" s="26"/>
      <c r="O200" s="26"/>
      <c r="P200" s="25"/>
      <c r="Q200" s="26">
        <v>39</v>
      </c>
      <c r="R200" s="26"/>
      <c r="S200" s="26"/>
      <c r="T200" s="26"/>
      <c r="U200" s="26"/>
      <c r="V200" s="26"/>
      <c r="W200" s="26"/>
      <c r="X200" s="26"/>
      <c r="Y200" s="26">
        <v>71</v>
      </c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8"/>
      <c r="AT200" s="4"/>
      <c r="AU200" s="2"/>
      <c r="AV200" s="2"/>
      <c r="AW200" s="2"/>
      <c r="AX200" s="2"/>
      <c r="AY200" s="3"/>
      <c r="AZ200" s="3"/>
      <c r="BA200" s="3"/>
      <c r="BB200" s="15"/>
      <c r="BC200" s="2"/>
      <c r="BD200" s="2"/>
      <c r="BE200" s="2"/>
      <c r="BF200" s="2"/>
      <c r="BG200" s="2"/>
      <c r="BH200" s="2"/>
      <c r="BI200" s="2"/>
      <c r="BJ200" s="2"/>
      <c r="BK200" s="15"/>
      <c r="BL200" s="4"/>
      <c r="BM200" s="4"/>
      <c r="BN200" s="4"/>
      <c r="BO200" s="4"/>
      <c r="BP200" s="4"/>
      <c r="BQ200" s="4"/>
      <c r="BR200" s="4"/>
      <c r="BS200" s="4"/>
      <c r="BT200" s="4"/>
      <c r="BU200" s="8">
        <f>SUM(Q200,Y200)</f>
        <v>110</v>
      </c>
      <c r="BV200" s="1" t="s">
        <v>700</v>
      </c>
      <c r="BW200" s="5">
        <v>195</v>
      </c>
      <c r="BX200" s="4">
        <f t="shared" si="24"/>
        <v>71</v>
      </c>
      <c r="BY200" s="4">
        <f t="shared" si="25"/>
        <v>39</v>
      </c>
      <c r="BZ200" s="4">
        <f t="shared" si="26"/>
        <v>0</v>
      </c>
      <c r="CA200" s="4">
        <f t="shared" si="27"/>
        <v>0</v>
      </c>
      <c r="CB200" s="4">
        <f t="shared" si="28"/>
        <v>0</v>
      </c>
      <c r="CC200" s="4">
        <f t="shared" ref="CC200:CC268" si="29">IF(COUNT(H200:BT200)&gt;5,LARGE(H200:BT200,6),0)</f>
        <v>0</v>
      </c>
      <c r="CD200" s="4">
        <f t="shared" ref="CD200:CD263" si="30">SUM(BX200:CC200)</f>
        <v>110</v>
      </c>
      <c r="CE200" s="4">
        <f t="shared" ref="CE200:CE263" si="31">BU200-CD200</f>
        <v>0</v>
      </c>
      <c r="CH200" s="18"/>
      <c r="CI200" s="18"/>
    </row>
    <row r="201" spans="1:87">
      <c r="B201" s="5">
        <v>196</v>
      </c>
      <c r="C201" s="1" t="s">
        <v>241</v>
      </c>
      <c r="D201" s="2" t="s">
        <v>73</v>
      </c>
      <c r="E201" s="4">
        <v>98529</v>
      </c>
      <c r="F201" s="8">
        <v>109</v>
      </c>
      <c r="G201" s="20"/>
      <c r="H201" s="20"/>
      <c r="I201" s="20"/>
      <c r="J201" s="20"/>
      <c r="K201" s="18">
        <v>0</v>
      </c>
      <c r="L201" s="20"/>
      <c r="M201" s="20"/>
      <c r="N201" s="26"/>
      <c r="O201" s="26"/>
      <c r="P201" s="25">
        <v>109</v>
      </c>
      <c r="Q201" s="26"/>
      <c r="R201" s="26">
        <v>0</v>
      </c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>
        <v>0</v>
      </c>
      <c r="AJ201" s="26"/>
      <c r="AK201" s="26"/>
      <c r="AL201" s="26"/>
      <c r="AM201" s="26"/>
      <c r="AN201" s="26"/>
      <c r="AO201" s="26"/>
      <c r="AP201" s="26"/>
      <c r="AQ201" s="26"/>
      <c r="AR201" s="26"/>
      <c r="AS201" s="8"/>
      <c r="AT201" s="4"/>
      <c r="AU201" s="2"/>
      <c r="AV201" s="2"/>
      <c r="AW201" s="2"/>
      <c r="AX201" s="2"/>
      <c r="AY201" s="3"/>
      <c r="AZ201" s="3"/>
      <c r="BA201" s="3"/>
      <c r="BB201" s="15"/>
      <c r="BC201" s="2"/>
      <c r="BD201" s="2"/>
      <c r="BE201" s="2"/>
      <c r="BF201" s="2"/>
      <c r="BG201" s="2"/>
      <c r="BH201" s="2"/>
      <c r="BI201" s="2"/>
      <c r="BJ201" s="2"/>
      <c r="BK201" s="15"/>
      <c r="BL201" s="2"/>
      <c r="BM201" s="2"/>
      <c r="BN201" s="2"/>
      <c r="BO201" s="2"/>
      <c r="BP201" s="2"/>
      <c r="BQ201" s="2"/>
      <c r="BR201" s="2"/>
      <c r="BS201" s="2"/>
      <c r="BT201" s="2"/>
      <c r="BU201" s="8">
        <f>SUM(P201)</f>
        <v>109</v>
      </c>
      <c r="BV201" s="1" t="s">
        <v>241</v>
      </c>
      <c r="BW201" s="5">
        <v>196</v>
      </c>
      <c r="BX201" s="4">
        <f t="shared" si="24"/>
        <v>109</v>
      </c>
      <c r="BY201" s="4">
        <f t="shared" si="25"/>
        <v>0</v>
      </c>
      <c r="BZ201" s="4">
        <f t="shared" si="26"/>
        <v>0</v>
      </c>
      <c r="CA201" s="4">
        <f t="shared" si="27"/>
        <v>0</v>
      </c>
      <c r="CB201" s="4">
        <f t="shared" si="28"/>
        <v>0</v>
      </c>
      <c r="CC201" s="4">
        <f t="shared" si="29"/>
        <v>0</v>
      </c>
      <c r="CD201" s="4">
        <f t="shared" si="30"/>
        <v>109</v>
      </c>
      <c r="CE201" s="4">
        <f t="shared" si="31"/>
        <v>0</v>
      </c>
      <c r="CF201" s="5"/>
    </row>
    <row r="202" spans="1:87">
      <c r="B202" s="5">
        <v>196</v>
      </c>
      <c r="C202" s="1" t="s">
        <v>159</v>
      </c>
      <c r="D202" s="1" t="s">
        <v>86</v>
      </c>
      <c r="E202" s="5">
        <v>97250</v>
      </c>
      <c r="F202" s="8">
        <v>109</v>
      </c>
      <c r="G202" s="20"/>
      <c r="H202" s="20"/>
      <c r="I202" s="20"/>
      <c r="J202" s="20">
        <v>28</v>
      </c>
      <c r="L202" s="20"/>
      <c r="M202" s="20"/>
      <c r="N202" s="26"/>
      <c r="O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>
        <v>0</v>
      </c>
      <c r="AE202" s="26"/>
      <c r="AF202" s="26"/>
      <c r="AG202" s="26"/>
      <c r="AH202" s="26"/>
      <c r="AI202" s="26"/>
      <c r="AJ202" s="26"/>
      <c r="AK202" s="26">
        <v>0</v>
      </c>
      <c r="AL202" s="26">
        <v>0</v>
      </c>
      <c r="AM202" s="26"/>
      <c r="AN202" s="26"/>
      <c r="AO202" s="26"/>
      <c r="AP202" s="26"/>
      <c r="AQ202" s="26"/>
      <c r="AR202" s="26"/>
      <c r="AS202" s="8"/>
      <c r="AT202" s="4"/>
      <c r="AU202" s="4"/>
      <c r="AV202" s="4"/>
      <c r="AW202" s="4"/>
      <c r="AX202" s="4"/>
      <c r="AY202" s="4"/>
      <c r="AZ202" s="4"/>
      <c r="BA202" s="4"/>
      <c r="BB202" s="8"/>
      <c r="BC202" s="4"/>
      <c r="BD202" s="4"/>
      <c r="BE202" s="4"/>
      <c r="BF202" s="4"/>
      <c r="BG202" s="4"/>
      <c r="BH202" s="4"/>
      <c r="BI202" s="4"/>
      <c r="BJ202" s="4"/>
      <c r="BK202" s="8"/>
      <c r="BL202" s="4"/>
      <c r="BM202" s="4"/>
      <c r="BN202" s="4"/>
      <c r="BO202" s="4"/>
      <c r="BP202" s="4">
        <v>81</v>
      </c>
      <c r="BQ202" s="4"/>
      <c r="BR202" s="4"/>
      <c r="BS202" s="4"/>
      <c r="BT202" s="4"/>
      <c r="BU202" s="8">
        <f>SUM(J202,BP202)</f>
        <v>109</v>
      </c>
      <c r="BV202" s="1" t="s">
        <v>159</v>
      </c>
      <c r="BW202" s="5">
        <v>196</v>
      </c>
      <c r="BX202" s="4">
        <f t="shared" si="24"/>
        <v>81</v>
      </c>
      <c r="BY202" s="4">
        <f t="shared" si="25"/>
        <v>28</v>
      </c>
      <c r="BZ202" s="4">
        <f t="shared" si="26"/>
        <v>0</v>
      </c>
      <c r="CA202" s="4">
        <f t="shared" si="27"/>
        <v>0</v>
      </c>
      <c r="CB202" s="4">
        <f t="shared" si="28"/>
        <v>0</v>
      </c>
      <c r="CC202" s="4">
        <f t="shared" si="29"/>
        <v>0</v>
      </c>
      <c r="CD202" s="4">
        <f t="shared" si="30"/>
        <v>109</v>
      </c>
      <c r="CE202" s="4">
        <f t="shared" si="31"/>
        <v>0</v>
      </c>
    </row>
    <row r="203" spans="1:87">
      <c r="B203" s="5">
        <v>198</v>
      </c>
      <c r="C203" s="1" t="s">
        <v>632</v>
      </c>
      <c r="D203" s="1" t="s">
        <v>633</v>
      </c>
      <c r="E203" s="5">
        <v>115125</v>
      </c>
      <c r="F203" s="8">
        <v>108</v>
      </c>
      <c r="G203" s="20"/>
      <c r="H203" s="20"/>
      <c r="I203" s="20"/>
      <c r="J203" s="20"/>
      <c r="L203" s="20"/>
      <c r="M203" s="20"/>
      <c r="N203" s="26"/>
      <c r="O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>
        <v>63</v>
      </c>
      <c r="AB203" s="26"/>
      <c r="AC203" s="26"/>
      <c r="AD203" s="26"/>
      <c r="AE203" s="26"/>
      <c r="AF203" s="26"/>
      <c r="AG203" s="26">
        <v>45</v>
      </c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8"/>
      <c r="AT203" s="4"/>
      <c r="AU203" s="2"/>
      <c r="AV203" s="2"/>
      <c r="AW203" s="2"/>
      <c r="AX203" s="2"/>
      <c r="AY203" s="3"/>
      <c r="AZ203" s="3"/>
      <c r="BA203" s="3"/>
      <c r="BB203" s="15"/>
      <c r="BC203" s="2"/>
      <c r="BD203" s="2"/>
      <c r="BE203" s="2"/>
      <c r="BF203" s="2"/>
      <c r="BG203" s="2"/>
      <c r="BH203" s="2"/>
      <c r="BI203" s="2"/>
      <c r="BJ203" s="2"/>
      <c r="BK203" s="15"/>
      <c r="BL203" s="4"/>
      <c r="BM203" s="4"/>
      <c r="BN203" s="4"/>
      <c r="BO203" s="4"/>
      <c r="BP203" s="4"/>
      <c r="BQ203" s="4"/>
      <c r="BR203" s="4"/>
      <c r="BS203" s="4"/>
      <c r="BT203" s="4"/>
      <c r="BU203" s="8">
        <f>SUM(AA203,AG203)</f>
        <v>108</v>
      </c>
      <c r="BV203" s="1" t="s">
        <v>632</v>
      </c>
      <c r="BW203" s="5">
        <v>198</v>
      </c>
      <c r="BX203" s="4">
        <f t="shared" si="24"/>
        <v>63</v>
      </c>
      <c r="BY203" s="4">
        <f t="shared" si="25"/>
        <v>45</v>
      </c>
      <c r="BZ203" s="4">
        <f t="shared" si="26"/>
        <v>0</v>
      </c>
      <c r="CA203" s="4">
        <f t="shared" si="27"/>
        <v>0</v>
      </c>
      <c r="CB203" s="4">
        <f t="shared" si="28"/>
        <v>0</v>
      </c>
      <c r="CC203" s="4">
        <f t="shared" si="29"/>
        <v>0</v>
      </c>
      <c r="CD203" s="4">
        <f t="shared" si="30"/>
        <v>108</v>
      </c>
      <c r="CE203" s="4">
        <f t="shared" si="31"/>
        <v>0</v>
      </c>
    </row>
    <row r="204" spans="1:87">
      <c r="B204" s="5">
        <v>199</v>
      </c>
      <c r="C204" s="1" t="s">
        <v>411</v>
      </c>
      <c r="D204" s="1" t="s">
        <v>42</v>
      </c>
      <c r="E204" s="5">
        <v>120547</v>
      </c>
      <c r="F204" s="8">
        <v>106</v>
      </c>
      <c r="G204" s="20"/>
      <c r="H204" s="20"/>
      <c r="I204" s="20"/>
      <c r="J204" s="20"/>
      <c r="L204" s="20"/>
      <c r="M204" s="20"/>
      <c r="N204" s="26"/>
      <c r="O204" s="26"/>
      <c r="P204" s="25">
        <v>106</v>
      </c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8"/>
      <c r="AT204" s="4"/>
      <c r="AU204" s="4"/>
      <c r="AV204" s="4"/>
      <c r="AW204" s="4"/>
      <c r="AX204" s="4"/>
      <c r="AY204" s="4"/>
      <c r="AZ204" s="4"/>
      <c r="BA204" s="4"/>
      <c r="BB204" s="8"/>
      <c r="BC204" s="4"/>
      <c r="BD204" s="4"/>
      <c r="BE204" s="4"/>
      <c r="BF204" s="4"/>
      <c r="BG204" s="4"/>
      <c r="BH204" s="4"/>
      <c r="BI204" s="4"/>
      <c r="BJ204" s="4"/>
      <c r="BK204" s="8"/>
      <c r="BL204" s="4"/>
      <c r="BM204" s="4"/>
      <c r="BN204" s="4"/>
      <c r="BO204" s="4"/>
      <c r="BP204" s="4"/>
      <c r="BQ204" s="4"/>
      <c r="BR204" s="4"/>
      <c r="BS204" s="4"/>
      <c r="BT204" s="4"/>
      <c r="BU204" s="8">
        <f>SUM(P204)</f>
        <v>106</v>
      </c>
      <c r="BV204" s="1" t="s">
        <v>411</v>
      </c>
      <c r="BW204" s="5">
        <v>199</v>
      </c>
      <c r="BX204" s="4">
        <f t="shared" si="24"/>
        <v>106</v>
      </c>
      <c r="BY204" s="4">
        <f t="shared" si="25"/>
        <v>0</v>
      </c>
      <c r="BZ204" s="4">
        <f t="shared" si="26"/>
        <v>0</v>
      </c>
      <c r="CA204" s="4">
        <f t="shared" si="27"/>
        <v>0</v>
      </c>
      <c r="CB204" s="4">
        <f t="shared" si="28"/>
        <v>0</v>
      </c>
      <c r="CC204" s="4">
        <f t="shared" si="29"/>
        <v>0</v>
      </c>
      <c r="CD204" s="4">
        <f t="shared" si="30"/>
        <v>106</v>
      </c>
      <c r="CE204" s="4">
        <f t="shared" si="31"/>
        <v>0</v>
      </c>
    </row>
    <row r="205" spans="1:87" s="17" customFormat="1">
      <c r="A205" s="5"/>
      <c r="B205" s="5">
        <v>200</v>
      </c>
      <c r="C205" s="1" t="s">
        <v>153</v>
      </c>
      <c r="D205" s="1" t="s">
        <v>154</v>
      </c>
      <c r="E205" s="5">
        <v>93344</v>
      </c>
      <c r="F205" s="8">
        <v>105</v>
      </c>
      <c r="G205" s="20"/>
      <c r="H205" s="20"/>
      <c r="I205" s="20"/>
      <c r="J205" s="20"/>
      <c r="K205" s="18">
        <v>0</v>
      </c>
      <c r="L205" s="20"/>
      <c r="M205" s="20"/>
      <c r="N205" s="26"/>
      <c r="O205" s="26"/>
      <c r="P205" s="25">
        <v>105</v>
      </c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>
        <v>0</v>
      </c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8"/>
      <c r="AT205" s="4"/>
      <c r="AU205" s="4"/>
      <c r="AV205" s="4"/>
      <c r="AW205" s="4"/>
      <c r="AX205" s="4"/>
      <c r="AY205" s="4"/>
      <c r="AZ205" s="4"/>
      <c r="BA205" s="4"/>
      <c r="BB205" s="8"/>
      <c r="BC205" s="4"/>
      <c r="BD205" s="4"/>
      <c r="BE205" s="4"/>
      <c r="BF205" s="4"/>
      <c r="BG205" s="4"/>
      <c r="BH205" s="4"/>
      <c r="BI205" s="4"/>
      <c r="BJ205" s="4"/>
      <c r="BK205" s="8"/>
      <c r="BL205" s="4"/>
      <c r="BM205" s="4"/>
      <c r="BN205" s="4"/>
      <c r="BO205" s="4"/>
      <c r="BP205" s="4"/>
      <c r="BQ205" s="4"/>
      <c r="BR205" s="4"/>
      <c r="BS205" s="4"/>
      <c r="BT205" s="4"/>
      <c r="BU205" s="8">
        <f>SUM(P205)</f>
        <v>105</v>
      </c>
      <c r="BV205" s="1" t="s">
        <v>153</v>
      </c>
      <c r="BW205" s="5">
        <v>200</v>
      </c>
      <c r="BX205" s="4">
        <f t="shared" si="24"/>
        <v>105</v>
      </c>
      <c r="BY205" s="4">
        <f t="shared" si="25"/>
        <v>0</v>
      </c>
      <c r="BZ205" s="4">
        <f t="shared" si="26"/>
        <v>0</v>
      </c>
      <c r="CA205" s="4">
        <f t="shared" si="27"/>
        <v>0</v>
      </c>
      <c r="CB205" s="4">
        <f t="shared" si="28"/>
        <v>0</v>
      </c>
      <c r="CC205" s="4">
        <f t="shared" si="29"/>
        <v>0</v>
      </c>
      <c r="CD205" s="4">
        <f t="shared" si="30"/>
        <v>105</v>
      </c>
      <c r="CE205" s="4">
        <f t="shared" si="31"/>
        <v>0</v>
      </c>
      <c r="CH205" s="18"/>
      <c r="CI205" s="18"/>
    </row>
    <row r="206" spans="1:87" s="17" customFormat="1">
      <c r="A206" s="5"/>
      <c r="B206" s="5">
        <v>201</v>
      </c>
      <c r="C206" s="1" t="s">
        <v>682</v>
      </c>
      <c r="D206" s="1" t="s">
        <v>681</v>
      </c>
      <c r="E206" s="5">
        <v>118873</v>
      </c>
      <c r="F206" s="8">
        <v>104</v>
      </c>
      <c r="G206" s="20"/>
      <c r="H206" s="20"/>
      <c r="I206" s="20"/>
      <c r="J206" s="20"/>
      <c r="K206" s="18"/>
      <c r="L206" s="20"/>
      <c r="M206" s="20"/>
      <c r="N206" s="26">
        <v>47</v>
      </c>
      <c r="O206" s="26"/>
      <c r="P206" s="25"/>
      <c r="Q206" s="26"/>
      <c r="R206" s="26"/>
      <c r="S206" s="26"/>
      <c r="T206" s="26">
        <v>29</v>
      </c>
      <c r="U206" s="26"/>
      <c r="V206" s="26"/>
      <c r="W206" s="26"/>
      <c r="X206" s="26"/>
      <c r="Y206" s="26"/>
      <c r="Z206" s="26"/>
      <c r="AA206" s="26"/>
      <c r="AB206" s="26"/>
      <c r="AC206" s="26">
        <v>28</v>
      </c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8"/>
      <c r="AT206" s="4"/>
      <c r="AU206" s="4"/>
      <c r="AV206" s="4"/>
      <c r="AW206" s="4"/>
      <c r="AX206" s="4"/>
      <c r="AY206" s="4"/>
      <c r="AZ206" s="4"/>
      <c r="BA206" s="4"/>
      <c r="BB206" s="8"/>
      <c r="BC206" s="4"/>
      <c r="BD206" s="4"/>
      <c r="BE206" s="4"/>
      <c r="BF206" s="4"/>
      <c r="BG206" s="4"/>
      <c r="BH206" s="4"/>
      <c r="BI206" s="4"/>
      <c r="BJ206" s="4"/>
      <c r="BK206" s="8"/>
      <c r="BL206" s="4"/>
      <c r="BM206" s="4"/>
      <c r="BN206" s="4"/>
      <c r="BO206" s="4"/>
      <c r="BP206" s="4"/>
      <c r="BQ206" s="4"/>
      <c r="BR206" s="4"/>
      <c r="BS206" s="4"/>
      <c r="BT206" s="4"/>
      <c r="BU206" s="27">
        <f>SUM(N206,T206,AC206)</f>
        <v>104</v>
      </c>
      <c r="BV206" s="1" t="s">
        <v>682</v>
      </c>
      <c r="BW206" s="5">
        <v>201</v>
      </c>
      <c r="BX206" s="4">
        <f t="shared" si="24"/>
        <v>47</v>
      </c>
      <c r="BY206" s="4">
        <f t="shared" si="25"/>
        <v>29</v>
      </c>
      <c r="BZ206" s="4">
        <f t="shared" si="26"/>
        <v>28</v>
      </c>
      <c r="CA206" s="4">
        <f t="shared" si="27"/>
        <v>0</v>
      </c>
      <c r="CB206" s="4">
        <f t="shared" si="28"/>
        <v>0</v>
      </c>
      <c r="CC206" s="4">
        <f t="shared" si="29"/>
        <v>0</v>
      </c>
      <c r="CD206" s="4">
        <f t="shared" si="30"/>
        <v>104</v>
      </c>
      <c r="CE206" s="4">
        <f t="shared" si="31"/>
        <v>0</v>
      </c>
      <c r="CH206" s="18"/>
      <c r="CI206" s="18"/>
    </row>
    <row r="207" spans="1:87" s="17" customFormat="1">
      <c r="A207" s="5"/>
      <c r="B207" s="5">
        <v>202</v>
      </c>
      <c r="C207" s="1" t="s">
        <v>171</v>
      </c>
      <c r="D207" s="1" t="s">
        <v>322</v>
      </c>
      <c r="E207" s="5">
        <v>102943</v>
      </c>
      <c r="F207" s="7">
        <v>103</v>
      </c>
      <c r="G207" s="18"/>
      <c r="H207" s="20">
        <v>103</v>
      </c>
      <c r="I207" s="20"/>
      <c r="J207" s="18"/>
      <c r="K207" s="18"/>
      <c r="L207" s="18"/>
      <c r="M207" s="18"/>
      <c r="N207" s="25"/>
      <c r="O207" s="25"/>
      <c r="P207" s="25"/>
      <c r="Q207" s="25"/>
      <c r="R207" s="26">
        <v>0</v>
      </c>
      <c r="S207" s="25"/>
      <c r="T207" s="25"/>
      <c r="U207" s="25"/>
      <c r="V207" s="25"/>
      <c r="W207" s="25"/>
      <c r="X207" s="25">
        <v>0</v>
      </c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  <c r="AM207" s="25"/>
      <c r="AN207" s="25"/>
      <c r="AO207" s="25"/>
      <c r="AP207" s="25"/>
      <c r="AQ207" s="25"/>
      <c r="AR207" s="25"/>
      <c r="AS207" s="7"/>
      <c r="AT207" s="2"/>
      <c r="AU207" s="4"/>
      <c r="AV207" s="4"/>
      <c r="AW207" s="4"/>
      <c r="AX207" s="4"/>
      <c r="AY207" s="4"/>
      <c r="AZ207" s="4"/>
      <c r="BA207" s="4"/>
      <c r="BB207" s="8"/>
      <c r="BC207" s="4"/>
      <c r="BD207" s="4"/>
      <c r="BE207" s="4"/>
      <c r="BF207" s="4"/>
      <c r="BG207" s="4"/>
      <c r="BH207" s="4"/>
      <c r="BI207" s="4"/>
      <c r="BJ207" s="4"/>
      <c r="BK207" s="8"/>
      <c r="BL207" s="4"/>
      <c r="BM207" s="4"/>
      <c r="BN207" s="4"/>
      <c r="BO207" s="4"/>
      <c r="BP207" s="4"/>
      <c r="BQ207" s="4"/>
      <c r="BR207" s="4"/>
      <c r="BS207" s="4"/>
      <c r="BT207" s="4"/>
      <c r="BU207" s="8">
        <f>SUM(H207)</f>
        <v>103</v>
      </c>
      <c r="BV207" s="1" t="s">
        <v>171</v>
      </c>
      <c r="BW207" s="5">
        <v>202</v>
      </c>
      <c r="BX207" s="4">
        <f t="shared" si="24"/>
        <v>103</v>
      </c>
      <c r="BY207" s="4">
        <f t="shared" si="25"/>
        <v>0</v>
      </c>
      <c r="BZ207" s="4">
        <f t="shared" si="26"/>
        <v>0</v>
      </c>
      <c r="CA207" s="4">
        <f t="shared" si="27"/>
        <v>0</v>
      </c>
      <c r="CB207" s="4">
        <f t="shared" si="28"/>
        <v>0</v>
      </c>
      <c r="CC207" s="4">
        <f t="shared" si="29"/>
        <v>0</v>
      </c>
      <c r="CD207" s="4">
        <f t="shared" si="30"/>
        <v>103</v>
      </c>
      <c r="CE207" s="4">
        <f t="shared" si="31"/>
        <v>0</v>
      </c>
      <c r="CH207" s="18"/>
      <c r="CI207" s="18"/>
    </row>
    <row r="208" spans="1:87">
      <c r="B208" s="5">
        <v>203</v>
      </c>
      <c r="C208" s="1" t="s">
        <v>858</v>
      </c>
      <c r="D208" s="16" t="s">
        <v>890</v>
      </c>
      <c r="E208" s="5">
        <v>133730</v>
      </c>
      <c r="F208" s="7">
        <v>95</v>
      </c>
      <c r="L208" s="18">
        <v>95</v>
      </c>
      <c r="R208" s="26"/>
      <c r="AG208" s="26"/>
      <c r="AT208" s="4"/>
      <c r="AU208" s="2"/>
      <c r="AV208" s="2"/>
      <c r="AW208" s="2"/>
      <c r="AX208" s="2"/>
      <c r="AY208" s="3"/>
      <c r="AZ208" s="3"/>
      <c r="BA208" s="3"/>
      <c r="BB208" s="15"/>
      <c r="BC208" s="2"/>
      <c r="BD208" s="2"/>
      <c r="BE208" s="2"/>
      <c r="BF208" s="2"/>
      <c r="BG208" s="2"/>
      <c r="BH208" s="2"/>
      <c r="BI208" s="2"/>
      <c r="BJ208" s="2"/>
      <c r="BK208" s="15"/>
      <c r="BL208" s="4"/>
      <c r="BM208" s="4"/>
      <c r="BN208" s="4"/>
      <c r="BO208" s="4"/>
      <c r="BP208" s="4"/>
      <c r="BQ208" s="4"/>
      <c r="BR208" s="4"/>
      <c r="BS208" s="4"/>
      <c r="BT208" s="4">
        <v>0</v>
      </c>
      <c r="BU208" s="8">
        <f>SUM(L208)</f>
        <v>95</v>
      </c>
      <c r="BV208" s="1" t="s">
        <v>858</v>
      </c>
      <c r="BW208" s="5">
        <v>203</v>
      </c>
      <c r="BX208" s="4">
        <f t="shared" si="24"/>
        <v>95</v>
      </c>
      <c r="BY208" s="4">
        <f t="shared" si="25"/>
        <v>0</v>
      </c>
      <c r="BZ208" s="4">
        <f t="shared" si="26"/>
        <v>0</v>
      </c>
      <c r="CA208" s="4">
        <f t="shared" si="27"/>
        <v>0</v>
      </c>
      <c r="CB208" s="4">
        <f t="shared" si="28"/>
        <v>0</v>
      </c>
      <c r="CC208" s="4">
        <f t="shared" si="29"/>
        <v>0</v>
      </c>
      <c r="CD208" s="4">
        <f t="shared" si="30"/>
        <v>95</v>
      </c>
      <c r="CE208" s="4">
        <f t="shared" si="31"/>
        <v>0</v>
      </c>
    </row>
    <row r="209" spans="1:84">
      <c r="B209" s="5">
        <v>204</v>
      </c>
      <c r="C209" s="1" t="s">
        <v>817</v>
      </c>
      <c r="D209" s="1" t="s">
        <v>818</v>
      </c>
      <c r="E209" s="5">
        <v>100919</v>
      </c>
      <c r="F209" s="7">
        <v>94</v>
      </c>
      <c r="I209" s="20"/>
      <c r="K209" s="18">
        <v>0</v>
      </c>
      <c r="L209" s="18">
        <v>94</v>
      </c>
      <c r="R209" s="26">
        <v>0</v>
      </c>
      <c r="AI209" s="26"/>
      <c r="AT209" s="2"/>
      <c r="AU209" s="2"/>
      <c r="AV209" s="2"/>
      <c r="AW209" s="2"/>
      <c r="AX209" s="2"/>
      <c r="AY209" s="3"/>
      <c r="AZ209" s="3"/>
      <c r="BA209" s="3"/>
      <c r="BB209" s="15"/>
      <c r="BC209" s="2"/>
      <c r="BD209" s="2"/>
      <c r="BE209" s="2"/>
      <c r="BF209" s="2"/>
      <c r="BG209" s="2"/>
      <c r="BH209" s="2"/>
      <c r="BI209" s="2"/>
      <c r="BJ209" s="2"/>
      <c r="BK209" s="15"/>
      <c r="BL209" s="4"/>
      <c r="BM209" s="4"/>
      <c r="BN209" s="4"/>
      <c r="BO209" s="4"/>
      <c r="BP209" s="4"/>
      <c r="BQ209" s="4"/>
      <c r="BR209" s="4"/>
      <c r="BS209" s="4"/>
      <c r="BT209" s="4"/>
      <c r="BU209" s="8">
        <f>SUM(L209)</f>
        <v>94</v>
      </c>
      <c r="BV209" s="1" t="s">
        <v>817</v>
      </c>
      <c r="BW209" s="5">
        <v>204</v>
      </c>
      <c r="BX209" s="4">
        <f t="shared" si="24"/>
        <v>94</v>
      </c>
      <c r="BY209" s="4">
        <f t="shared" si="25"/>
        <v>0</v>
      </c>
      <c r="BZ209" s="4">
        <f t="shared" si="26"/>
        <v>0</v>
      </c>
      <c r="CA209" s="4">
        <f t="shared" si="27"/>
        <v>0</v>
      </c>
      <c r="CB209" s="4">
        <f t="shared" si="28"/>
        <v>0</v>
      </c>
      <c r="CC209" s="4">
        <f t="shared" si="29"/>
        <v>0</v>
      </c>
      <c r="CD209" s="4">
        <f t="shared" si="30"/>
        <v>94</v>
      </c>
      <c r="CE209" s="4">
        <f t="shared" si="31"/>
        <v>0</v>
      </c>
    </row>
    <row r="210" spans="1:84">
      <c r="B210" s="5">
        <v>205</v>
      </c>
      <c r="C210" s="1" t="s">
        <v>623</v>
      </c>
      <c r="D210" s="1" t="s">
        <v>624</v>
      </c>
      <c r="E210" s="5">
        <v>117204</v>
      </c>
      <c r="F210" s="8">
        <v>91</v>
      </c>
      <c r="G210" s="20"/>
      <c r="H210" s="20"/>
      <c r="I210" s="20"/>
      <c r="J210" s="20"/>
      <c r="L210" s="20"/>
      <c r="M210" s="20">
        <v>44</v>
      </c>
      <c r="N210" s="26"/>
      <c r="O210" s="26"/>
      <c r="Q210" s="26"/>
      <c r="R210" s="26"/>
      <c r="S210" s="26"/>
      <c r="T210" s="26"/>
      <c r="U210" s="26"/>
      <c r="V210" s="26">
        <v>47</v>
      </c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8"/>
      <c r="AT210" s="4"/>
      <c r="AU210" s="2"/>
      <c r="AV210" s="4"/>
      <c r="AW210" s="4"/>
      <c r="AX210" s="4"/>
      <c r="AY210" s="4"/>
      <c r="AZ210" s="4"/>
      <c r="BA210" s="4"/>
      <c r="BB210" s="8"/>
      <c r="BC210" s="4"/>
      <c r="BD210" s="4"/>
      <c r="BE210" s="4"/>
      <c r="BF210" s="4"/>
      <c r="BG210" s="4"/>
      <c r="BH210" s="4"/>
      <c r="BI210" s="4"/>
      <c r="BJ210" s="4"/>
      <c r="BK210" s="8"/>
      <c r="BL210" s="4"/>
      <c r="BM210" s="4"/>
      <c r="BN210" s="4"/>
      <c r="BO210" s="4"/>
      <c r="BP210" s="4"/>
      <c r="BQ210" s="4"/>
      <c r="BR210" s="4"/>
      <c r="BS210" s="4"/>
      <c r="BT210" s="4"/>
      <c r="BU210" s="8">
        <f>SUM(M210,V210)</f>
        <v>91</v>
      </c>
      <c r="BV210" s="1" t="s">
        <v>623</v>
      </c>
      <c r="BW210" s="5">
        <v>205</v>
      </c>
      <c r="BX210" s="4">
        <f t="shared" si="24"/>
        <v>47</v>
      </c>
      <c r="BY210" s="4">
        <f t="shared" si="25"/>
        <v>44</v>
      </c>
      <c r="BZ210" s="4">
        <f t="shared" si="26"/>
        <v>0</v>
      </c>
      <c r="CA210" s="4">
        <f t="shared" si="27"/>
        <v>0</v>
      </c>
      <c r="CB210" s="4">
        <f t="shared" si="28"/>
        <v>0</v>
      </c>
      <c r="CC210" s="4">
        <f t="shared" si="29"/>
        <v>0</v>
      </c>
      <c r="CD210" s="4">
        <f t="shared" si="30"/>
        <v>91</v>
      </c>
      <c r="CE210" s="4">
        <f t="shared" si="31"/>
        <v>0</v>
      </c>
    </row>
    <row r="211" spans="1:84">
      <c r="B211" s="5">
        <v>205</v>
      </c>
      <c r="C211" s="1" t="s">
        <v>1055</v>
      </c>
      <c r="D211" s="1" t="s">
        <v>449</v>
      </c>
      <c r="E211" s="5">
        <v>134460</v>
      </c>
      <c r="F211" s="7">
        <v>91</v>
      </c>
      <c r="O211" s="25">
        <v>40</v>
      </c>
      <c r="R211" s="26"/>
      <c r="AF211" s="25">
        <v>51</v>
      </c>
      <c r="AG211" s="26"/>
      <c r="AT211" s="2"/>
      <c r="AU211" s="2"/>
      <c r="AV211" s="2"/>
      <c r="AW211" s="2"/>
      <c r="AX211" s="2"/>
      <c r="AY211" s="3"/>
      <c r="AZ211" s="3"/>
      <c r="BA211" s="3"/>
      <c r="BB211" s="15"/>
      <c r="BC211" s="2"/>
      <c r="BD211" s="2"/>
      <c r="BE211" s="2"/>
      <c r="BF211" s="2"/>
      <c r="BG211" s="2"/>
      <c r="BH211" s="2"/>
      <c r="BI211" s="2"/>
      <c r="BJ211" s="2"/>
      <c r="BK211" s="15"/>
      <c r="BL211" s="4"/>
      <c r="BM211" s="4"/>
      <c r="BN211" s="4"/>
      <c r="BO211" s="4"/>
      <c r="BP211" s="4"/>
      <c r="BQ211" s="4"/>
      <c r="BR211" s="4"/>
      <c r="BS211" s="4"/>
      <c r="BT211" s="4"/>
      <c r="BU211" s="8">
        <f>SUM(O211,AF211)</f>
        <v>91</v>
      </c>
      <c r="BV211" s="1" t="s">
        <v>1055</v>
      </c>
      <c r="BW211" s="5">
        <v>205</v>
      </c>
      <c r="BX211" s="4">
        <f t="shared" si="24"/>
        <v>51</v>
      </c>
      <c r="BY211" s="4">
        <f t="shared" si="25"/>
        <v>40</v>
      </c>
      <c r="BZ211" s="4">
        <f t="shared" si="26"/>
        <v>0</v>
      </c>
      <c r="CA211" s="4">
        <f t="shared" si="27"/>
        <v>0</v>
      </c>
      <c r="CB211" s="4">
        <f t="shared" si="28"/>
        <v>0</v>
      </c>
      <c r="CC211" s="4">
        <f t="shared" si="29"/>
        <v>0</v>
      </c>
      <c r="CD211" s="4">
        <f t="shared" si="30"/>
        <v>91</v>
      </c>
      <c r="CE211" s="4">
        <f t="shared" si="31"/>
        <v>0</v>
      </c>
    </row>
    <row r="212" spans="1:84">
      <c r="B212" s="5">
        <v>207</v>
      </c>
      <c r="C212" s="1" t="s">
        <v>666</v>
      </c>
      <c r="D212" s="1" t="s">
        <v>667</v>
      </c>
      <c r="E212" s="5">
        <v>123839</v>
      </c>
      <c r="F212" s="7">
        <v>85</v>
      </c>
      <c r="I212" s="20"/>
      <c r="R212" s="26"/>
      <c r="W212" s="25">
        <v>85</v>
      </c>
      <c r="AT212" s="4"/>
      <c r="AU212" s="2"/>
      <c r="AV212" s="2"/>
      <c r="AW212" s="2"/>
      <c r="AX212" s="2"/>
      <c r="AY212" s="3"/>
      <c r="AZ212" s="3"/>
      <c r="BA212" s="3"/>
      <c r="BB212" s="15"/>
      <c r="BC212" s="2"/>
      <c r="BD212" s="2"/>
      <c r="BE212" s="2"/>
      <c r="BF212" s="2"/>
      <c r="BG212" s="2"/>
      <c r="BH212" s="2"/>
      <c r="BI212" s="2"/>
      <c r="BJ212" s="2"/>
      <c r="BK212" s="15"/>
      <c r="BL212" s="4"/>
      <c r="BM212" s="4"/>
      <c r="BN212" s="4"/>
      <c r="BO212" s="4"/>
      <c r="BP212" s="4"/>
      <c r="BQ212" s="4"/>
      <c r="BR212" s="4"/>
      <c r="BS212" s="4"/>
      <c r="BT212" s="4"/>
      <c r="BU212" s="8">
        <f>SUM(W212)</f>
        <v>85</v>
      </c>
      <c r="BV212" s="1" t="s">
        <v>666</v>
      </c>
      <c r="BW212" s="5">
        <v>207</v>
      </c>
      <c r="BX212" s="4">
        <f t="shared" si="24"/>
        <v>85</v>
      </c>
      <c r="BY212" s="4">
        <f t="shared" si="25"/>
        <v>0</v>
      </c>
      <c r="BZ212" s="4">
        <f t="shared" si="26"/>
        <v>0</v>
      </c>
      <c r="CA212" s="4">
        <f t="shared" si="27"/>
        <v>0</v>
      </c>
      <c r="CB212" s="4">
        <f t="shared" si="28"/>
        <v>0</v>
      </c>
      <c r="CC212" s="4">
        <f t="shared" si="29"/>
        <v>0</v>
      </c>
      <c r="CD212" s="4">
        <f t="shared" si="30"/>
        <v>85</v>
      </c>
      <c r="CE212" s="4">
        <f t="shared" si="31"/>
        <v>0</v>
      </c>
    </row>
    <row r="213" spans="1:84">
      <c r="B213" s="5">
        <v>207</v>
      </c>
      <c r="C213" s="1" t="s">
        <v>611</v>
      </c>
      <c r="D213" s="2" t="s">
        <v>108</v>
      </c>
      <c r="E213" s="4">
        <v>114262</v>
      </c>
      <c r="F213" s="8">
        <v>85</v>
      </c>
      <c r="G213" s="20"/>
      <c r="H213" s="20"/>
      <c r="I213" s="20"/>
      <c r="J213" s="20"/>
      <c r="L213" s="20"/>
      <c r="M213" s="20"/>
      <c r="N213" s="26"/>
      <c r="O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8"/>
      <c r="AT213" s="4"/>
      <c r="AU213" s="2"/>
      <c r="AV213" s="2"/>
      <c r="AW213" s="2"/>
      <c r="AX213" s="2"/>
      <c r="AY213" s="3"/>
      <c r="AZ213" s="3"/>
      <c r="BA213" s="3"/>
      <c r="BB213" s="15"/>
      <c r="BC213" s="2"/>
      <c r="BD213" s="2"/>
      <c r="BE213" s="2"/>
      <c r="BF213" s="2"/>
      <c r="BG213" s="2"/>
      <c r="BH213" s="2"/>
      <c r="BI213" s="2"/>
      <c r="BJ213" s="2"/>
      <c r="BK213" s="15"/>
      <c r="BL213" s="2"/>
      <c r="BM213" s="2"/>
      <c r="BN213" s="2"/>
      <c r="BO213" s="2"/>
      <c r="BP213" s="4">
        <v>85</v>
      </c>
      <c r="BQ213" s="2"/>
      <c r="BR213" s="2"/>
      <c r="BS213" s="2"/>
      <c r="BT213" s="2"/>
      <c r="BU213" s="8">
        <f>SUM(AT213,BP213)</f>
        <v>85</v>
      </c>
      <c r="BV213" s="1" t="s">
        <v>611</v>
      </c>
      <c r="BW213" s="5">
        <v>207</v>
      </c>
      <c r="BX213" s="4">
        <f t="shared" si="24"/>
        <v>85</v>
      </c>
      <c r="BY213" s="4">
        <f t="shared" si="25"/>
        <v>0</v>
      </c>
      <c r="BZ213" s="4">
        <f t="shared" si="26"/>
        <v>0</v>
      </c>
      <c r="CA213" s="4">
        <f t="shared" si="27"/>
        <v>0</v>
      </c>
      <c r="CB213" s="4">
        <f t="shared" si="28"/>
        <v>0</v>
      </c>
      <c r="CC213" s="4">
        <f t="shared" si="29"/>
        <v>0</v>
      </c>
      <c r="CD213" s="4">
        <f t="shared" si="30"/>
        <v>85</v>
      </c>
      <c r="CE213" s="4">
        <f t="shared" si="31"/>
        <v>0</v>
      </c>
    </row>
    <row r="214" spans="1:84">
      <c r="B214" s="5">
        <v>209</v>
      </c>
      <c r="C214" s="1" t="s">
        <v>768</v>
      </c>
      <c r="D214" s="1" t="s">
        <v>711</v>
      </c>
      <c r="E214" s="5">
        <v>104025</v>
      </c>
      <c r="F214" s="8">
        <v>76</v>
      </c>
      <c r="G214" s="20"/>
      <c r="H214" s="20"/>
      <c r="I214" s="20"/>
      <c r="J214" s="20"/>
      <c r="L214" s="20"/>
      <c r="M214" s="20"/>
      <c r="N214" s="26"/>
      <c r="O214" s="26"/>
      <c r="P214" s="25">
        <v>76</v>
      </c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8"/>
      <c r="AT214" s="4"/>
      <c r="AU214" s="2"/>
      <c r="AV214" s="2"/>
      <c r="AW214" s="2"/>
      <c r="AX214" s="2"/>
      <c r="AY214" s="3"/>
      <c r="AZ214" s="3"/>
      <c r="BA214" s="3"/>
      <c r="BB214" s="15"/>
      <c r="BC214" s="2"/>
      <c r="BD214" s="2"/>
      <c r="BE214" s="2"/>
      <c r="BF214" s="2"/>
      <c r="BG214" s="2"/>
      <c r="BH214" s="2"/>
      <c r="BI214" s="2"/>
      <c r="BJ214" s="2"/>
      <c r="BK214" s="15"/>
      <c r="BL214" s="4"/>
      <c r="BM214" s="4"/>
      <c r="BN214" s="4"/>
      <c r="BO214" s="4"/>
      <c r="BP214" s="4"/>
      <c r="BQ214" s="4"/>
      <c r="BR214" s="4"/>
      <c r="BS214" s="4"/>
      <c r="BT214" s="4"/>
      <c r="BU214" s="8">
        <f>SUM(P214)</f>
        <v>76</v>
      </c>
      <c r="BV214" s="1" t="s">
        <v>768</v>
      </c>
      <c r="BW214" s="5">
        <v>209</v>
      </c>
      <c r="BX214" s="4">
        <f t="shared" si="24"/>
        <v>76</v>
      </c>
      <c r="BY214" s="4">
        <f t="shared" si="25"/>
        <v>0</v>
      </c>
      <c r="BZ214" s="4">
        <f t="shared" si="26"/>
        <v>0</v>
      </c>
      <c r="CA214" s="4">
        <f t="shared" si="27"/>
        <v>0</v>
      </c>
      <c r="CB214" s="4">
        <f t="shared" si="28"/>
        <v>0</v>
      </c>
      <c r="CC214" s="4">
        <f t="shared" si="29"/>
        <v>0</v>
      </c>
      <c r="CD214" s="4">
        <f t="shared" si="30"/>
        <v>76</v>
      </c>
      <c r="CE214" s="4">
        <f t="shared" si="31"/>
        <v>0</v>
      </c>
    </row>
    <row r="215" spans="1:84">
      <c r="B215" s="5">
        <v>210</v>
      </c>
      <c r="C215" s="1" t="s">
        <v>428</v>
      </c>
      <c r="D215" s="1" t="s">
        <v>891</v>
      </c>
      <c r="E215" s="5">
        <v>108139</v>
      </c>
      <c r="F215" s="7">
        <v>75</v>
      </c>
      <c r="L215" s="18">
        <v>75</v>
      </c>
      <c r="R215" s="26"/>
      <c r="AT215" s="2"/>
      <c r="AU215" s="4"/>
      <c r="AV215" s="4"/>
      <c r="AW215" s="4"/>
      <c r="AX215" s="4"/>
      <c r="AY215" s="4"/>
      <c r="AZ215" s="4"/>
      <c r="BA215" s="4"/>
      <c r="BB215" s="8"/>
      <c r="BC215" s="4"/>
      <c r="BD215" s="4"/>
      <c r="BE215" s="4"/>
      <c r="BF215" s="4"/>
      <c r="BG215" s="4"/>
      <c r="BH215" s="4"/>
      <c r="BI215" s="4"/>
      <c r="BJ215" s="4"/>
      <c r="BK215" s="8"/>
      <c r="BL215" s="4"/>
      <c r="BM215" s="4"/>
      <c r="BN215" s="4"/>
      <c r="BO215" s="4"/>
      <c r="BP215" s="4"/>
      <c r="BQ215" s="4"/>
      <c r="BR215" s="4"/>
      <c r="BS215" s="4"/>
      <c r="BT215" s="4"/>
      <c r="BU215" s="8">
        <f>SUM(L215)</f>
        <v>75</v>
      </c>
      <c r="BV215" s="1" t="s">
        <v>428</v>
      </c>
      <c r="BW215" s="5">
        <v>210</v>
      </c>
      <c r="BX215" s="4">
        <f t="shared" si="24"/>
        <v>75</v>
      </c>
      <c r="BY215" s="4">
        <f t="shared" si="25"/>
        <v>0</v>
      </c>
      <c r="BZ215" s="4">
        <f t="shared" si="26"/>
        <v>0</v>
      </c>
      <c r="CA215" s="4">
        <f t="shared" si="27"/>
        <v>0</v>
      </c>
      <c r="CB215" s="4">
        <f t="shared" si="28"/>
        <v>0</v>
      </c>
      <c r="CC215" s="4">
        <f t="shared" si="29"/>
        <v>0</v>
      </c>
      <c r="CD215" s="4">
        <f t="shared" si="30"/>
        <v>75</v>
      </c>
      <c r="CE215" s="4">
        <f t="shared" si="31"/>
        <v>0</v>
      </c>
    </row>
    <row r="216" spans="1:84">
      <c r="A216" s="18"/>
      <c r="B216" s="5">
        <v>210</v>
      </c>
      <c r="C216" s="24" t="s">
        <v>1030</v>
      </c>
      <c r="D216" s="24" t="s">
        <v>1031</v>
      </c>
      <c r="E216" s="18">
        <v>134055</v>
      </c>
      <c r="F216" s="7">
        <v>75</v>
      </c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>
        <v>75</v>
      </c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T216" s="18"/>
      <c r="AU216" s="18"/>
      <c r="AV216" s="18"/>
      <c r="AW216" s="18"/>
      <c r="AX216" s="18"/>
      <c r="AY216" s="18"/>
      <c r="AZ216" s="18"/>
      <c r="BA216" s="18"/>
      <c r="BB216" s="7"/>
      <c r="BC216" s="18"/>
      <c r="BD216" s="18"/>
      <c r="BE216" s="18"/>
      <c r="BF216" s="18"/>
      <c r="BG216" s="18"/>
      <c r="BH216" s="18"/>
      <c r="BI216" s="18"/>
      <c r="BJ216" s="18"/>
      <c r="BK216" s="7"/>
      <c r="BL216" s="18"/>
      <c r="BM216" s="18"/>
      <c r="BN216" s="18"/>
      <c r="BO216" s="18"/>
      <c r="BP216" s="18"/>
      <c r="BQ216" s="18"/>
      <c r="BR216" s="18"/>
      <c r="BS216" s="18"/>
      <c r="BT216" s="18"/>
      <c r="BU216" s="8">
        <f>SUM(AB216)</f>
        <v>75</v>
      </c>
      <c r="BV216" s="24" t="s">
        <v>1030</v>
      </c>
      <c r="BW216" s="5">
        <v>210</v>
      </c>
      <c r="BX216" s="4">
        <f t="shared" si="24"/>
        <v>75</v>
      </c>
      <c r="BY216" s="4">
        <f t="shared" si="25"/>
        <v>0</v>
      </c>
      <c r="BZ216" s="4">
        <f t="shared" si="26"/>
        <v>0</v>
      </c>
      <c r="CA216" s="4">
        <f t="shared" si="27"/>
        <v>0</v>
      </c>
      <c r="CB216" s="4">
        <f t="shared" si="28"/>
        <v>0</v>
      </c>
      <c r="CC216" s="4">
        <f t="shared" si="29"/>
        <v>0</v>
      </c>
      <c r="CD216" s="4">
        <f t="shared" si="30"/>
        <v>75</v>
      </c>
      <c r="CE216" s="4">
        <f t="shared" si="31"/>
        <v>0</v>
      </c>
    </row>
    <row r="217" spans="1:84">
      <c r="B217" s="5">
        <v>212</v>
      </c>
      <c r="C217" s="1" t="s">
        <v>929</v>
      </c>
      <c r="D217" s="1" t="s">
        <v>559</v>
      </c>
      <c r="E217" s="5">
        <v>115897</v>
      </c>
      <c r="F217" s="7">
        <v>74</v>
      </c>
      <c r="P217" s="25">
        <v>74</v>
      </c>
      <c r="R217" s="26"/>
      <c r="AT217" s="2"/>
      <c r="AU217" s="2"/>
      <c r="AV217" s="2"/>
      <c r="AW217" s="2"/>
      <c r="AX217" s="2"/>
      <c r="AY217" s="3"/>
      <c r="AZ217" s="3"/>
      <c r="BA217" s="3"/>
      <c r="BB217" s="15"/>
      <c r="BC217" s="2"/>
      <c r="BD217" s="2"/>
      <c r="BE217" s="2"/>
      <c r="BF217" s="2"/>
      <c r="BG217" s="2"/>
      <c r="BH217" s="2"/>
      <c r="BI217" s="2"/>
      <c r="BJ217" s="2"/>
      <c r="BK217" s="15"/>
      <c r="BL217" s="4"/>
      <c r="BM217" s="4"/>
      <c r="BN217" s="4"/>
      <c r="BO217" s="4"/>
      <c r="BP217" s="4"/>
      <c r="BQ217" s="4"/>
      <c r="BR217" s="4"/>
      <c r="BS217" s="4"/>
      <c r="BT217" s="4"/>
      <c r="BU217" s="8">
        <f>SUM(P217)</f>
        <v>74</v>
      </c>
      <c r="BV217" s="1" t="s">
        <v>929</v>
      </c>
      <c r="BW217" s="5">
        <v>212</v>
      </c>
      <c r="BX217" s="4">
        <f t="shared" si="24"/>
        <v>74</v>
      </c>
      <c r="BY217" s="4">
        <f t="shared" si="25"/>
        <v>0</v>
      </c>
      <c r="BZ217" s="4">
        <f t="shared" si="26"/>
        <v>0</v>
      </c>
      <c r="CA217" s="4">
        <f t="shared" si="27"/>
        <v>0</v>
      </c>
      <c r="CB217" s="4">
        <f t="shared" si="28"/>
        <v>0</v>
      </c>
      <c r="CC217" s="4">
        <f t="shared" si="29"/>
        <v>0</v>
      </c>
      <c r="CD217" s="4">
        <f t="shared" si="30"/>
        <v>74</v>
      </c>
      <c r="CE217" s="4">
        <f t="shared" si="31"/>
        <v>0</v>
      </c>
    </row>
    <row r="218" spans="1:84">
      <c r="B218" s="5">
        <v>213</v>
      </c>
      <c r="C218" s="1" t="s">
        <v>1003</v>
      </c>
      <c r="D218" s="1" t="s">
        <v>73</v>
      </c>
      <c r="E218" s="5">
        <v>120043</v>
      </c>
      <c r="F218" s="7">
        <v>73</v>
      </c>
      <c r="R218" s="26"/>
      <c r="X218" s="25">
        <v>73</v>
      </c>
      <c r="AT218" s="2"/>
      <c r="AU218" s="2"/>
      <c r="AV218" s="2"/>
      <c r="AW218" s="2"/>
      <c r="AX218" s="2"/>
      <c r="AY218" s="3"/>
      <c r="AZ218" s="3"/>
      <c r="BA218" s="3"/>
      <c r="BB218" s="15"/>
      <c r="BC218" s="2"/>
      <c r="BD218" s="2"/>
      <c r="BE218" s="2"/>
      <c r="BF218" s="2"/>
      <c r="BG218" s="2"/>
      <c r="BH218" s="2"/>
      <c r="BI218" s="2"/>
      <c r="BJ218" s="2"/>
      <c r="BK218" s="15"/>
      <c r="BL218" s="4"/>
      <c r="BM218" s="4"/>
      <c r="BN218" s="4"/>
      <c r="BO218" s="4"/>
      <c r="BP218" s="4"/>
      <c r="BQ218" s="4"/>
      <c r="BR218" s="4"/>
      <c r="BS218" s="4"/>
      <c r="BT218" s="4"/>
      <c r="BU218" s="8">
        <f>SUM(X218)</f>
        <v>73</v>
      </c>
      <c r="BV218" s="1" t="s">
        <v>1003</v>
      </c>
      <c r="BW218" s="5">
        <v>213</v>
      </c>
      <c r="BX218" s="4">
        <f t="shared" si="24"/>
        <v>73</v>
      </c>
      <c r="BY218" s="4">
        <f t="shared" si="25"/>
        <v>0</v>
      </c>
      <c r="BZ218" s="4">
        <f t="shared" si="26"/>
        <v>0</v>
      </c>
      <c r="CA218" s="4">
        <f t="shared" si="27"/>
        <v>0</v>
      </c>
      <c r="CB218" s="4">
        <f t="shared" si="28"/>
        <v>0</v>
      </c>
      <c r="CC218" s="4">
        <f t="shared" si="29"/>
        <v>0</v>
      </c>
      <c r="CD218" s="4">
        <f t="shared" si="30"/>
        <v>73</v>
      </c>
      <c r="CE218" s="4">
        <f t="shared" si="31"/>
        <v>0</v>
      </c>
    </row>
    <row r="219" spans="1:84">
      <c r="B219" s="5">
        <v>214</v>
      </c>
      <c r="C219" s="1" t="s">
        <v>931</v>
      </c>
      <c r="D219" s="1" t="s">
        <v>928</v>
      </c>
      <c r="E219" s="5">
        <v>104864</v>
      </c>
      <c r="F219" s="7">
        <v>72</v>
      </c>
      <c r="P219" s="25">
        <v>72</v>
      </c>
      <c r="R219" s="26"/>
      <c r="AT219" s="2"/>
      <c r="AU219" s="2"/>
      <c r="AV219" s="2"/>
      <c r="AW219" s="2"/>
      <c r="AX219" s="2"/>
      <c r="AY219" s="3"/>
      <c r="AZ219" s="3"/>
      <c r="BA219" s="3"/>
      <c r="BB219" s="15"/>
      <c r="BC219" s="2"/>
      <c r="BD219" s="2"/>
      <c r="BE219" s="2"/>
      <c r="BF219" s="2"/>
      <c r="BG219" s="2"/>
      <c r="BH219" s="2"/>
      <c r="BI219" s="2"/>
      <c r="BJ219" s="2"/>
      <c r="BK219" s="15"/>
      <c r="BL219" s="4"/>
      <c r="BM219" s="4"/>
      <c r="BN219" s="4"/>
      <c r="BO219" s="4"/>
      <c r="BP219" s="4"/>
      <c r="BQ219" s="4"/>
      <c r="BR219" s="4"/>
      <c r="BS219" s="4"/>
      <c r="BT219" s="4"/>
      <c r="BU219" s="8">
        <f>SUM(P219)</f>
        <v>72</v>
      </c>
      <c r="BV219" s="1" t="s">
        <v>931</v>
      </c>
      <c r="BW219" s="5">
        <v>214</v>
      </c>
      <c r="BX219" s="4">
        <f t="shared" si="24"/>
        <v>72</v>
      </c>
      <c r="BY219" s="4">
        <f t="shared" si="25"/>
        <v>0</v>
      </c>
      <c r="BZ219" s="4">
        <f t="shared" si="26"/>
        <v>0</v>
      </c>
      <c r="CA219" s="4">
        <f t="shared" si="27"/>
        <v>0</v>
      </c>
      <c r="CB219" s="4">
        <f t="shared" si="28"/>
        <v>0</v>
      </c>
      <c r="CC219" s="4">
        <f t="shared" si="29"/>
        <v>0</v>
      </c>
      <c r="CD219" s="4">
        <f t="shared" si="30"/>
        <v>72</v>
      </c>
      <c r="CE219" s="4">
        <f t="shared" si="31"/>
        <v>0</v>
      </c>
    </row>
    <row r="220" spans="1:84">
      <c r="A220" s="18"/>
      <c r="B220" s="5">
        <v>215</v>
      </c>
      <c r="C220" s="24" t="s">
        <v>1013</v>
      </c>
      <c r="D220" s="24" t="s">
        <v>1014</v>
      </c>
      <c r="E220" s="18">
        <v>135634</v>
      </c>
      <c r="F220" s="7">
        <v>70</v>
      </c>
      <c r="Y220" s="25">
        <v>70</v>
      </c>
      <c r="AT220" s="18"/>
      <c r="AU220" s="18"/>
      <c r="AV220" s="18"/>
      <c r="AW220" s="18"/>
      <c r="AX220" s="18"/>
      <c r="AY220" s="18"/>
      <c r="AZ220" s="18"/>
      <c r="BA220" s="18"/>
      <c r="BB220" s="7"/>
      <c r="BC220" s="18"/>
      <c r="BD220" s="18"/>
      <c r="BE220" s="18"/>
      <c r="BF220" s="18"/>
      <c r="BG220" s="18"/>
      <c r="BH220" s="18"/>
      <c r="BI220" s="18"/>
      <c r="BJ220" s="18"/>
      <c r="BK220" s="7"/>
      <c r="BL220" s="18"/>
      <c r="BM220" s="18"/>
      <c r="BN220" s="18"/>
      <c r="BO220" s="18"/>
      <c r="BP220" s="18"/>
      <c r="BQ220" s="18"/>
      <c r="BR220" s="18"/>
      <c r="BS220" s="18"/>
      <c r="BT220" s="18"/>
      <c r="BU220" s="8">
        <f>SUM(Y220)</f>
        <v>70</v>
      </c>
      <c r="BV220" s="24" t="s">
        <v>1013</v>
      </c>
      <c r="BW220" s="5">
        <v>215</v>
      </c>
      <c r="BX220" s="4">
        <f t="shared" si="24"/>
        <v>70</v>
      </c>
      <c r="BY220" s="4">
        <f t="shared" si="25"/>
        <v>0</v>
      </c>
      <c r="BZ220" s="4">
        <f t="shared" si="26"/>
        <v>0</v>
      </c>
      <c r="CA220" s="4">
        <f t="shared" si="27"/>
        <v>0</v>
      </c>
      <c r="CB220" s="4">
        <f t="shared" si="28"/>
        <v>0</v>
      </c>
      <c r="CC220" s="4">
        <f t="shared" si="29"/>
        <v>0</v>
      </c>
      <c r="CD220" s="4">
        <f t="shared" si="30"/>
        <v>70</v>
      </c>
      <c r="CE220" s="4">
        <f t="shared" si="31"/>
        <v>0</v>
      </c>
    </row>
    <row r="221" spans="1:84">
      <c r="B221" s="5">
        <v>216</v>
      </c>
      <c r="C221" s="1" t="s">
        <v>1015</v>
      </c>
      <c r="D221" s="1" t="s">
        <v>326</v>
      </c>
      <c r="E221" s="5">
        <v>124260</v>
      </c>
      <c r="F221" s="7">
        <v>69</v>
      </c>
      <c r="R221" s="26"/>
      <c r="Y221" s="25">
        <v>69</v>
      </c>
      <c r="AT221" s="2"/>
      <c r="AU221" s="2"/>
      <c r="AV221" s="2"/>
      <c r="AW221" s="2"/>
      <c r="AX221" s="2"/>
      <c r="AY221" s="3"/>
      <c r="AZ221" s="3"/>
      <c r="BA221" s="3"/>
      <c r="BB221" s="15"/>
      <c r="BC221" s="2"/>
      <c r="BD221" s="2"/>
      <c r="BE221" s="2"/>
      <c r="BF221" s="2"/>
      <c r="BG221" s="2"/>
      <c r="BH221" s="2"/>
      <c r="BI221" s="2"/>
      <c r="BJ221" s="2"/>
      <c r="BK221" s="15"/>
      <c r="BL221" s="4"/>
      <c r="BM221" s="4"/>
      <c r="BN221" s="4"/>
      <c r="BO221" s="4"/>
      <c r="BP221" s="4"/>
      <c r="BQ221" s="4"/>
      <c r="BR221" s="4"/>
      <c r="BS221" s="4"/>
      <c r="BT221" s="4"/>
      <c r="BU221" s="8">
        <f>SUM(Y221)</f>
        <v>69</v>
      </c>
      <c r="BV221" s="1" t="s">
        <v>1015</v>
      </c>
      <c r="BW221" s="5">
        <v>216</v>
      </c>
      <c r="BX221" s="4">
        <f t="shared" si="24"/>
        <v>69</v>
      </c>
      <c r="BY221" s="4">
        <f t="shared" si="25"/>
        <v>0</v>
      </c>
      <c r="BZ221" s="4">
        <f t="shared" si="26"/>
        <v>0</v>
      </c>
      <c r="CA221" s="4">
        <f t="shared" si="27"/>
        <v>0</v>
      </c>
      <c r="CB221" s="4">
        <f t="shared" si="28"/>
        <v>0</v>
      </c>
      <c r="CC221" s="4">
        <f t="shared" si="29"/>
        <v>0</v>
      </c>
      <c r="CD221" s="4">
        <f t="shared" si="30"/>
        <v>69</v>
      </c>
      <c r="CE221" s="4">
        <f t="shared" si="31"/>
        <v>0</v>
      </c>
    </row>
    <row r="222" spans="1:84">
      <c r="B222" s="5">
        <v>217</v>
      </c>
      <c r="C222" s="1" t="s">
        <v>990</v>
      </c>
      <c r="D222" s="1" t="s">
        <v>991</v>
      </c>
      <c r="E222" s="5">
        <v>133871</v>
      </c>
      <c r="F222" s="7">
        <v>68</v>
      </c>
      <c r="V222" s="25">
        <v>68</v>
      </c>
      <c r="AT222" s="4"/>
      <c r="AU222" s="2"/>
      <c r="AV222" s="2"/>
      <c r="AW222" s="2"/>
      <c r="AX222" s="2"/>
      <c r="AY222" s="3"/>
      <c r="AZ222" s="3"/>
      <c r="BA222" s="3"/>
      <c r="BB222" s="15"/>
      <c r="BC222" s="2"/>
      <c r="BD222" s="2"/>
      <c r="BE222" s="2"/>
      <c r="BF222" s="2"/>
      <c r="BG222" s="2"/>
      <c r="BH222" s="2"/>
      <c r="BI222" s="2"/>
      <c r="BJ222" s="2"/>
      <c r="BK222" s="15"/>
      <c r="BL222" s="4"/>
      <c r="BM222" s="4"/>
      <c r="BN222" s="4"/>
      <c r="BO222" s="4"/>
      <c r="BP222" s="4"/>
      <c r="BQ222" s="4"/>
      <c r="BR222" s="4"/>
      <c r="BS222" s="4"/>
      <c r="BT222" s="4"/>
      <c r="BU222" s="8">
        <f>SUM(V222)</f>
        <v>68</v>
      </c>
      <c r="BV222" s="1" t="s">
        <v>990</v>
      </c>
      <c r="BW222" s="5">
        <v>217</v>
      </c>
      <c r="BX222" s="4">
        <f t="shared" si="24"/>
        <v>68</v>
      </c>
      <c r="BY222" s="4">
        <f t="shared" si="25"/>
        <v>0</v>
      </c>
      <c r="BZ222" s="4">
        <f t="shared" si="26"/>
        <v>0</v>
      </c>
      <c r="CA222" s="4">
        <f t="shared" si="27"/>
        <v>0</v>
      </c>
      <c r="CB222" s="4">
        <f t="shared" si="28"/>
        <v>0</v>
      </c>
      <c r="CC222" s="4">
        <f t="shared" si="29"/>
        <v>0</v>
      </c>
      <c r="CD222" s="4">
        <f t="shared" si="30"/>
        <v>68</v>
      </c>
      <c r="CE222" s="4">
        <f t="shared" si="31"/>
        <v>0</v>
      </c>
    </row>
    <row r="223" spans="1:84">
      <c r="A223" s="18"/>
      <c r="B223" s="5">
        <v>218</v>
      </c>
      <c r="C223" s="1" t="s">
        <v>906</v>
      </c>
      <c r="D223" s="22" t="s">
        <v>401</v>
      </c>
      <c r="E223" s="5">
        <v>106217</v>
      </c>
      <c r="F223" s="7">
        <v>67</v>
      </c>
      <c r="N223" s="25">
        <v>38</v>
      </c>
      <c r="R223" s="26"/>
      <c r="T223" s="26">
        <v>29</v>
      </c>
      <c r="AT223" s="2"/>
      <c r="AU223" s="4"/>
      <c r="AV223" s="4"/>
      <c r="AW223" s="4"/>
      <c r="AX223" s="4"/>
      <c r="AY223" s="4"/>
      <c r="AZ223" s="4"/>
      <c r="BA223" s="4"/>
      <c r="BB223" s="8"/>
      <c r="BC223" s="4"/>
      <c r="BD223" s="4"/>
      <c r="BE223" s="4"/>
      <c r="BF223" s="4"/>
      <c r="BG223" s="4"/>
      <c r="BH223" s="4"/>
      <c r="BI223" s="4"/>
      <c r="BJ223" s="4"/>
      <c r="BK223" s="8"/>
      <c r="BL223" s="4"/>
      <c r="BM223" s="4"/>
      <c r="BN223" s="4"/>
      <c r="BO223" s="4"/>
      <c r="BP223" s="4"/>
      <c r="BQ223" s="4"/>
      <c r="BR223" s="4"/>
      <c r="BS223" s="4"/>
      <c r="BT223" s="4"/>
      <c r="BU223" s="27">
        <f>SUM(N223,T223)</f>
        <v>67</v>
      </c>
      <c r="BV223" s="1" t="s">
        <v>906</v>
      </c>
      <c r="BW223" s="5">
        <v>218</v>
      </c>
      <c r="BX223" s="4">
        <f t="shared" si="24"/>
        <v>38</v>
      </c>
      <c r="BY223" s="4">
        <f t="shared" si="25"/>
        <v>29</v>
      </c>
      <c r="BZ223" s="4">
        <f t="shared" si="26"/>
        <v>0</v>
      </c>
      <c r="CA223" s="4">
        <f t="shared" si="27"/>
        <v>0</v>
      </c>
      <c r="CB223" s="4">
        <f t="shared" si="28"/>
        <v>0</v>
      </c>
      <c r="CC223" s="4">
        <f t="shared" si="29"/>
        <v>0</v>
      </c>
      <c r="CD223" s="4">
        <f t="shared" si="30"/>
        <v>67</v>
      </c>
      <c r="CE223" s="4">
        <f t="shared" si="31"/>
        <v>0</v>
      </c>
      <c r="CF223" s="5"/>
    </row>
    <row r="224" spans="1:84">
      <c r="B224" s="5">
        <v>219</v>
      </c>
      <c r="C224" s="1" t="s">
        <v>640</v>
      </c>
      <c r="D224" s="1" t="s">
        <v>585</v>
      </c>
      <c r="E224" s="5">
        <v>127242</v>
      </c>
      <c r="F224" s="8">
        <v>65</v>
      </c>
      <c r="G224" s="20"/>
      <c r="H224" s="20"/>
      <c r="I224" s="20"/>
      <c r="J224" s="20"/>
      <c r="L224" s="20"/>
      <c r="M224" s="20"/>
      <c r="N224" s="26"/>
      <c r="O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J224" s="26"/>
      <c r="AK224" s="26">
        <v>0</v>
      </c>
      <c r="AL224" s="26">
        <v>0</v>
      </c>
      <c r="AM224" s="26"/>
      <c r="AN224" s="26"/>
      <c r="AO224" s="26"/>
      <c r="AP224" s="26"/>
      <c r="AQ224" s="26"/>
      <c r="AR224" s="26"/>
      <c r="AS224" s="8"/>
      <c r="AT224" s="4"/>
      <c r="AU224" s="2"/>
      <c r="AV224" s="2"/>
      <c r="AW224" s="2"/>
      <c r="AX224" s="2"/>
      <c r="AY224" s="3"/>
      <c r="AZ224" s="3"/>
      <c r="BA224" s="3"/>
      <c r="BB224" s="15"/>
      <c r="BC224" s="2"/>
      <c r="BD224" s="2"/>
      <c r="BE224" s="2"/>
      <c r="BF224" s="2"/>
      <c r="BG224" s="2"/>
      <c r="BH224" s="2"/>
      <c r="BI224" s="2"/>
      <c r="BJ224" s="2"/>
      <c r="BK224" s="15"/>
      <c r="BL224" s="4"/>
      <c r="BM224" s="4"/>
      <c r="BN224" s="4"/>
      <c r="BO224" s="4"/>
      <c r="BP224" s="4">
        <v>65</v>
      </c>
      <c r="BQ224" s="4"/>
      <c r="BR224" s="4"/>
      <c r="BS224" s="4"/>
      <c r="BT224" s="4"/>
      <c r="BU224" s="8">
        <f>SUM(BP224)</f>
        <v>65</v>
      </c>
      <c r="BV224" s="1" t="s">
        <v>640</v>
      </c>
      <c r="BW224" s="5">
        <v>219</v>
      </c>
      <c r="BX224" s="4">
        <f t="shared" si="24"/>
        <v>65</v>
      </c>
      <c r="BY224" s="4">
        <f t="shared" si="25"/>
        <v>0</v>
      </c>
      <c r="BZ224" s="4">
        <f t="shared" si="26"/>
        <v>0</v>
      </c>
      <c r="CA224" s="4">
        <f t="shared" si="27"/>
        <v>0</v>
      </c>
      <c r="CB224" s="4">
        <f t="shared" si="28"/>
        <v>0</v>
      </c>
      <c r="CC224" s="4">
        <f t="shared" si="29"/>
        <v>0</v>
      </c>
      <c r="CD224" s="4">
        <f t="shared" si="30"/>
        <v>65</v>
      </c>
      <c r="CE224" s="4">
        <f t="shared" si="31"/>
        <v>0</v>
      </c>
    </row>
    <row r="225" spans="2:84">
      <c r="B225" s="5">
        <v>220</v>
      </c>
      <c r="C225" s="1" t="s">
        <v>703</v>
      </c>
      <c r="D225" s="1" t="s">
        <v>704</v>
      </c>
      <c r="E225" s="5">
        <v>122047</v>
      </c>
      <c r="F225" s="7">
        <v>62</v>
      </c>
      <c r="Q225" s="26">
        <v>62</v>
      </c>
      <c r="S225" s="26"/>
      <c r="AT225" s="2"/>
      <c r="AU225" s="2"/>
      <c r="AV225" s="2"/>
      <c r="AW225" s="2"/>
      <c r="AX225" s="2"/>
      <c r="AY225" s="3"/>
      <c r="AZ225" s="3"/>
      <c r="BA225" s="3"/>
      <c r="BB225" s="15"/>
      <c r="BC225" s="2"/>
      <c r="BD225" s="2"/>
      <c r="BE225" s="2"/>
      <c r="BF225" s="2"/>
      <c r="BG225" s="2"/>
      <c r="BH225" s="2"/>
      <c r="BI225" s="2"/>
      <c r="BJ225" s="2"/>
      <c r="BK225" s="15"/>
      <c r="BL225" s="4"/>
      <c r="BM225" s="4"/>
      <c r="BN225" s="4"/>
      <c r="BO225" s="4"/>
      <c r="BP225" s="4"/>
      <c r="BQ225" s="4"/>
      <c r="BR225" s="4"/>
      <c r="BS225" s="4"/>
      <c r="BT225" s="4"/>
      <c r="BU225" s="8">
        <f>SUM(Q225)</f>
        <v>62</v>
      </c>
      <c r="BV225" s="1" t="s">
        <v>703</v>
      </c>
      <c r="BW225" s="5">
        <v>220</v>
      </c>
      <c r="BX225" s="4">
        <f t="shared" si="24"/>
        <v>62</v>
      </c>
      <c r="BY225" s="4">
        <f t="shared" si="25"/>
        <v>0</v>
      </c>
      <c r="BZ225" s="4">
        <f t="shared" si="26"/>
        <v>0</v>
      </c>
      <c r="CA225" s="4">
        <f t="shared" si="27"/>
        <v>0</v>
      </c>
      <c r="CB225" s="4">
        <f t="shared" si="28"/>
        <v>0</v>
      </c>
      <c r="CC225" s="4">
        <f t="shared" si="29"/>
        <v>0</v>
      </c>
      <c r="CD225" s="4">
        <f t="shared" si="30"/>
        <v>62</v>
      </c>
      <c r="CE225" s="4">
        <f t="shared" si="31"/>
        <v>0</v>
      </c>
    </row>
    <row r="226" spans="2:84">
      <c r="B226" s="5">
        <v>221</v>
      </c>
      <c r="C226" s="1" t="s">
        <v>1086</v>
      </c>
      <c r="D226" s="1" t="s">
        <v>1087</v>
      </c>
      <c r="E226" s="5">
        <v>130779</v>
      </c>
      <c r="F226" s="7">
        <v>60</v>
      </c>
      <c r="AG226" s="25">
        <v>60</v>
      </c>
      <c r="AT226" s="2"/>
      <c r="AU226" s="2"/>
      <c r="AV226" s="2"/>
      <c r="AW226" s="2"/>
      <c r="AX226" s="2"/>
      <c r="AY226" s="3"/>
      <c r="AZ226" s="3"/>
      <c r="BA226" s="3"/>
      <c r="BB226" s="15"/>
      <c r="BC226" s="2"/>
      <c r="BD226" s="2"/>
      <c r="BE226" s="2"/>
      <c r="BF226" s="2"/>
      <c r="BG226" s="2"/>
      <c r="BH226" s="2"/>
      <c r="BI226" s="2"/>
      <c r="BJ226" s="2"/>
      <c r="BK226" s="15"/>
      <c r="BL226" s="4"/>
      <c r="BM226" s="4"/>
      <c r="BN226" s="4"/>
      <c r="BO226" s="4"/>
      <c r="BP226" s="4"/>
      <c r="BQ226" s="4"/>
      <c r="BR226" s="4"/>
      <c r="BS226" s="4"/>
      <c r="BT226" s="4"/>
      <c r="BU226" s="8">
        <f>SUM(AG226)</f>
        <v>60</v>
      </c>
      <c r="BV226" s="1" t="s">
        <v>1086</v>
      </c>
      <c r="BW226" s="5">
        <v>221</v>
      </c>
      <c r="BX226" s="4">
        <f t="shared" si="24"/>
        <v>60</v>
      </c>
      <c r="BY226" s="4">
        <f t="shared" si="25"/>
        <v>0</v>
      </c>
      <c r="BZ226" s="4">
        <f t="shared" si="26"/>
        <v>0</v>
      </c>
      <c r="CA226" s="4">
        <f t="shared" si="27"/>
        <v>0</v>
      </c>
      <c r="CB226" s="4">
        <f t="shared" si="28"/>
        <v>0</v>
      </c>
      <c r="CC226" s="4">
        <f t="shared" si="29"/>
        <v>0</v>
      </c>
      <c r="CD226" s="4">
        <f t="shared" si="30"/>
        <v>60</v>
      </c>
      <c r="CE226" s="4">
        <f t="shared" si="31"/>
        <v>0</v>
      </c>
    </row>
    <row r="227" spans="2:84">
      <c r="B227" s="5">
        <v>222</v>
      </c>
      <c r="C227" s="1" t="s">
        <v>244</v>
      </c>
      <c r="D227" s="1" t="s">
        <v>607</v>
      </c>
      <c r="E227" s="5">
        <v>123384</v>
      </c>
      <c r="F227" s="8">
        <v>59</v>
      </c>
      <c r="G227" s="20"/>
      <c r="H227" s="20"/>
      <c r="I227" s="20"/>
      <c r="J227" s="20"/>
      <c r="K227" s="18">
        <v>0</v>
      </c>
      <c r="L227" s="20"/>
      <c r="M227" s="20"/>
      <c r="N227" s="26"/>
      <c r="O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>
        <v>59</v>
      </c>
      <c r="AH227" s="26"/>
      <c r="AI227" s="26"/>
      <c r="AJ227" s="26">
        <v>0</v>
      </c>
      <c r="AK227" s="26"/>
      <c r="AL227" s="26"/>
      <c r="AM227" s="26"/>
      <c r="AN227" s="26"/>
      <c r="AO227" s="26"/>
      <c r="AP227" s="26"/>
      <c r="AQ227" s="26"/>
      <c r="AR227" s="26"/>
      <c r="AS227" s="8"/>
      <c r="AT227" s="4"/>
      <c r="AU227" s="5"/>
      <c r="AV227" s="5"/>
      <c r="AW227" s="5"/>
      <c r="AX227" s="5"/>
      <c r="AY227" s="5">
        <v>0</v>
      </c>
      <c r="BB227" s="7"/>
      <c r="BC227" s="5"/>
      <c r="BD227" s="5"/>
      <c r="BE227" s="5"/>
      <c r="BF227" s="5"/>
      <c r="BG227" s="5"/>
      <c r="BH227" s="5"/>
      <c r="BI227" s="5"/>
      <c r="BJ227" s="5"/>
      <c r="BK227" s="7"/>
      <c r="BL227" s="5"/>
      <c r="BM227" s="5"/>
      <c r="BN227" s="5"/>
      <c r="BO227" s="5"/>
      <c r="BP227" s="5"/>
      <c r="BQ227" s="5"/>
      <c r="BR227" s="5"/>
      <c r="BS227" s="5"/>
      <c r="BT227" s="5"/>
      <c r="BU227" s="8">
        <f>SUM(AG227)</f>
        <v>59</v>
      </c>
      <c r="BV227" s="1" t="s">
        <v>244</v>
      </c>
      <c r="BW227" s="5">
        <v>222</v>
      </c>
      <c r="BX227" s="4">
        <f t="shared" si="24"/>
        <v>59</v>
      </c>
      <c r="BY227" s="4">
        <f t="shared" si="25"/>
        <v>0</v>
      </c>
      <c r="BZ227" s="4">
        <f t="shared" si="26"/>
        <v>0</v>
      </c>
      <c r="CA227" s="4">
        <f t="shared" si="27"/>
        <v>0</v>
      </c>
      <c r="CB227" s="4">
        <f t="shared" si="28"/>
        <v>0</v>
      </c>
      <c r="CC227" s="4">
        <f t="shared" si="29"/>
        <v>0</v>
      </c>
      <c r="CD227" s="4">
        <f t="shared" si="30"/>
        <v>59</v>
      </c>
      <c r="CE227" s="4">
        <f t="shared" si="31"/>
        <v>0</v>
      </c>
    </row>
    <row r="228" spans="2:84">
      <c r="B228" s="5">
        <v>223</v>
      </c>
      <c r="C228" s="1" t="s">
        <v>234</v>
      </c>
      <c r="D228" s="1" t="s">
        <v>577</v>
      </c>
      <c r="E228" s="5">
        <v>108675</v>
      </c>
      <c r="F228" s="7">
        <v>58</v>
      </c>
      <c r="AG228" s="25">
        <v>58</v>
      </c>
      <c r="AT228" s="2"/>
      <c r="AU228" s="2"/>
      <c r="AV228" s="2"/>
      <c r="AW228" s="2"/>
      <c r="AX228" s="2"/>
      <c r="AY228" s="3"/>
      <c r="AZ228" s="3"/>
      <c r="BA228" s="3"/>
      <c r="BB228" s="15"/>
      <c r="BC228" s="2"/>
      <c r="BD228" s="2"/>
      <c r="BE228" s="2"/>
      <c r="BF228" s="2"/>
      <c r="BG228" s="2"/>
      <c r="BH228" s="2"/>
      <c r="BI228" s="2"/>
      <c r="BJ228" s="2"/>
      <c r="BK228" s="15"/>
      <c r="BL228" s="4"/>
      <c r="BM228" s="4"/>
      <c r="BN228" s="4"/>
      <c r="BO228" s="4"/>
      <c r="BP228" s="4"/>
      <c r="BQ228" s="4"/>
      <c r="BR228" s="4"/>
      <c r="BS228" s="4"/>
      <c r="BT228" s="4"/>
      <c r="BU228" s="8">
        <f>SUM(AG228)</f>
        <v>58</v>
      </c>
      <c r="BV228" s="1" t="s">
        <v>234</v>
      </c>
      <c r="BW228" s="5">
        <v>223</v>
      </c>
      <c r="BX228" s="4">
        <f t="shared" si="24"/>
        <v>58</v>
      </c>
      <c r="BY228" s="4">
        <f t="shared" si="25"/>
        <v>0</v>
      </c>
      <c r="BZ228" s="4">
        <f t="shared" si="26"/>
        <v>0</v>
      </c>
      <c r="CA228" s="4">
        <f t="shared" si="27"/>
        <v>0</v>
      </c>
      <c r="CB228" s="4">
        <f t="shared" si="28"/>
        <v>0</v>
      </c>
      <c r="CC228" s="4">
        <f t="shared" si="29"/>
        <v>0</v>
      </c>
      <c r="CD228" s="4">
        <f t="shared" si="30"/>
        <v>58</v>
      </c>
      <c r="CE228" s="4">
        <f t="shared" si="31"/>
        <v>0</v>
      </c>
    </row>
    <row r="229" spans="2:84" ht="12.75" customHeight="1">
      <c r="B229" s="5">
        <v>224</v>
      </c>
      <c r="C229" s="17" t="s">
        <v>845</v>
      </c>
      <c r="D229" s="17" t="s">
        <v>800</v>
      </c>
      <c r="E229" s="18">
        <v>132008</v>
      </c>
      <c r="F229" s="7">
        <v>56</v>
      </c>
      <c r="I229" s="20"/>
      <c r="R229" s="26"/>
      <c r="AF229" s="25">
        <v>34</v>
      </c>
      <c r="AT229" s="20"/>
      <c r="AU229" s="19"/>
      <c r="AV229" s="19"/>
      <c r="AW229" s="19"/>
      <c r="AX229" s="19"/>
      <c r="AY229" s="21"/>
      <c r="AZ229" s="21"/>
      <c r="BA229" s="21"/>
      <c r="BB229" s="15"/>
      <c r="BC229" s="19"/>
      <c r="BD229" s="19"/>
      <c r="BE229" s="19"/>
      <c r="BF229" s="19"/>
      <c r="BG229" s="19"/>
      <c r="BH229" s="19"/>
      <c r="BI229" s="19"/>
      <c r="BJ229" s="19"/>
      <c r="BK229" s="15"/>
      <c r="BL229" s="20"/>
      <c r="BM229" s="20"/>
      <c r="BN229" s="20"/>
      <c r="BO229" s="20"/>
      <c r="BP229" s="20"/>
      <c r="BQ229" s="20">
        <v>22</v>
      </c>
      <c r="BR229" s="20"/>
      <c r="BS229" s="20"/>
      <c r="BT229" s="20"/>
      <c r="BU229" s="8">
        <f>SUM(AF229,BQ229)</f>
        <v>56</v>
      </c>
      <c r="BV229" s="17" t="s">
        <v>845</v>
      </c>
      <c r="BW229" s="5">
        <v>224</v>
      </c>
      <c r="BX229" s="4">
        <f t="shared" si="24"/>
        <v>34</v>
      </c>
      <c r="BY229" s="4">
        <f t="shared" si="25"/>
        <v>22</v>
      </c>
      <c r="BZ229" s="4">
        <f t="shared" si="26"/>
        <v>0</v>
      </c>
      <c r="CA229" s="4">
        <f t="shared" si="27"/>
        <v>0</v>
      </c>
      <c r="CB229" s="4">
        <f t="shared" si="28"/>
        <v>0</v>
      </c>
      <c r="CC229" s="4">
        <f t="shared" si="29"/>
        <v>0</v>
      </c>
      <c r="CD229" s="4">
        <f t="shared" si="30"/>
        <v>56</v>
      </c>
      <c r="CE229" s="4">
        <f t="shared" si="31"/>
        <v>0</v>
      </c>
    </row>
    <row r="230" spans="2:84">
      <c r="B230" s="5">
        <v>225</v>
      </c>
      <c r="C230" s="1" t="s">
        <v>888</v>
      </c>
      <c r="D230" s="1" t="s">
        <v>694</v>
      </c>
      <c r="E230" s="5">
        <v>110772</v>
      </c>
      <c r="F230" s="7">
        <v>52</v>
      </c>
      <c r="K230" s="18">
        <v>0</v>
      </c>
      <c r="L230" s="18">
        <v>52</v>
      </c>
      <c r="R230" s="26">
        <v>0</v>
      </c>
      <c r="AT230" s="2"/>
      <c r="AU230" s="4"/>
      <c r="AV230" s="4"/>
      <c r="AW230" s="4"/>
      <c r="AX230" s="4"/>
      <c r="AY230" s="4"/>
      <c r="AZ230" s="4"/>
      <c r="BA230" s="4"/>
      <c r="BB230" s="8"/>
      <c r="BC230" s="4"/>
      <c r="BD230" s="4"/>
      <c r="BE230" s="4"/>
      <c r="BF230" s="4"/>
      <c r="BG230" s="4"/>
      <c r="BH230" s="4"/>
      <c r="BI230" s="4"/>
      <c r="BJ230" s="4"/>
      <c r="BK230" s="8"/>
      <c r="BL230" s="4"/>
      <c r="BM230" s="4"/>
      <c r="BN230" s="4"/>
      <c r="BO230" s="4"/>
      <c r="BP230" s="4"/>
      <c r="BQ230" s="4"/>
      <c r="BR230" s="4"/>
      <c r="BS230" s="4"/>
      <c r="BT230" s="4"/>
      <c r="BU230" s="8">
        <f>SUM(L230)</f>
        <v>52</v>
      </c>
      <c r="BV230" s="1" t="s">
        <v>888</v>
      </c>
      <c r="BW230" s="5">
        <v>225</v>
      </c>
      <c r="BX230" s="4">
        <f t="shared" si="24"/>
        <v>52</v>
      </c>
      <c r="BY230" s="4">
        <f t="shared" si="25"/>
        <v>0</v>
      </c>
      <c r="BZ230" s="4">
        <f t="shared" si="26"/>
        <v>0</v>
      </c>
      <c r="CA230" s="4">
        <f t="shared" si="27"/>
        <v>0</v>
      </c>
      <c r="CB230" s="4">
        <f t="shared" si="28"/>
        <v>0</v>
      </c>
      <c r="CC230" s="4">
        <f t="shared" si="29"/>
        <v>0</v>
      </c>
      <c r="CD230" s="4">
        <f t="shared" si="30"/>
        <v>52</v>
      </c>
      <c r="CE230" s="4">
        <f t="shared" si="31"/>
        <v>0</v>
      </c>
    </row>
    <row r="231" spans="2:84">
      <c r="B231" s="5">
        <v>225</v>
      </c>
      <c r="C231" s="1" t="s">
        <v>892</v>
      </c>
      <c r="D231" s="1" t="s">
        <v>893</v>
      </c>
      <c r="E231" s="5">
        <v>133472</v>
      </c>
      <c r="F231" s="7">
        <v>52</v>
      </c>
      <c r="L231" s="18">
        <v>52</v>
      </c>
      <c r="P231" s="25">
        <v>0</v>
      </c>
      <c r="R231" s="26"/>
      <c r="AT231" s="2"/>
      <c r="AU231" s="4"/>
      <c r="AV231" s="4"/>
      <c r="AW231" s="4"/>
      <c r="AX231" s="4"/>
      <c r="AY231" s="4"/>
      <c r="AZ231" s="4"/>
      <c r="BA231" s="4"/>
      <c r="BB231" s="8"/>
      <c r="BC231" s="4"/>
      <c r="BD231" s="4"/>
      <c r="BE231" s="4"/>
      <c r="BF231" s="4"/>
      <c r="BG231" s="4"/>
      <c r="BH231" s="4"/>
      <c r="BI231" s="4"/>
      <c r="BJ231" s="4"/>
      <c r="BK231" s="8"/>
      <c r="BL231" s="4"/>
      <c r="BM231" s="4"/>
      <c r="BN231" s="4"/>
      <c r="BO231" s="4"/>
      <c r="BP231" s="4"/>
      <c r="BQ231" s="4"/>
      <c r="BR231" s="4"/>
      <c r="BS231" s="4"/>
      <c r="BT231" s="4"/>
      <c r="BU231" s="8">
        <f>SUM(L231)</f>
        <v>52</v>
      </c>
      <c r="BV231" s="1" t="s">
        <v>892</v>
      </c>
      <c r="BW231" s="5">
        <v>225</v>
      </c>
      <c r="BX231" s="4">
        <f t="shared" si="24"/>
        <v>52</v>
      </c>
      <c r="BY231" s="4">
        <f t="shared" si="25"/>
        <v>0</v>
      </c>
      <c r="BZ231" s="4">
        <f t="shared" si="26"/>
        <v>0</v>
      </c>
      <c r="CA231" s="4">
        <f t="shared" si="27"/>
        <v>0</v>
      </c>
      <c r="CB231" s="4">
        <f t="shared" si="28"/>
        <v>0</v>
      </c>
      <c r="CC231" s="4">
        <f t="shared" si="29"/>
        <v>0</v>
      </c>
      <c r="CD231" s="4">
        <f t="shared" si="30"/>
        <v>52</v>
      </c>
      <c r="CE231" s="4">
        <f t="shared" si="31"/>
        <v>0</v>
      </c>
    </row>
    <row r="232" spans="2:84">
      <c r="B232" s="5">
        <v>225</v>
      </c>
      <c r="C232" s="1" t="s">
        <v>974</v>
      </c>
      <c r="D232" s="1" t="s">
        <v>218</v>
      </c>
      <c r="E232" s="5">
        <v>134640</v>
      </c>
      <c r="F232" s="7">
        <v>52</v>
      </c>
      <c r="R232" s="25">
        <v>0</v>
      </c>
      <c r="AK232" s="25">
        <f>ROUNDDOWN(IF(ISNUMBER(AL232),VLOOKUP(AL232,Domestic1,2)*AK$3),0)</f>
        <v>52</v>
      </c>
      <c r="AL232" s="25">
        <v>9</v>
      </c>
      <c r="AT232" s="2"/>
      <c r="AU232" s="2"/>
      <c r="AV232" s="2"/>
      <c r="AW232" s="2"/>
      <c r="AX232" s="2"/>
      <c r="AY232" s="3"/>
      <c r="AZ232" s="3"/>
      <c r="BA232" s="3"/>
      <c r="BB232" s="15"/>
      <c r="BC232" s="2"/>
      <c r="BD232" s="2"/>
      <c r="BE232" s="2"/>
      <c r="BF232" s="2"/>
      <c r="BG232" s="2"/>
      <c r="BH232" s="2"/>
      <c r="BI232" s="2"/>
      <c r="BJ232" s="2"/>
      <c r="BK232" s="15"/>
      <c r="BL232" s="4"/>
      <c r="BM232" s="4"/>
      <c r="BN232" s="4"/>
      <c r="BO232" s="4"/>
      <c r="BP232" s="4"/>
      <c r="BQ232" s="4"/>
      <c r="BR232" s="4"/>
      <c r="BS232" s="4"/>
      <c r="BT232" s="4"/>
      <c r="BU232" s="8">
        <f>SUM(AK232)</f>
        <v>52</v>
      </c>
      <c r="BV232" s="1" t="s">
        <v>974</v>
      </c>
      <c r="BW232" s="5">
        <v>225</v>
      </c>
      <c r="BX232" s="4">
        <f t="shared" si="24"/>
        <v>52</v>
      </c>
      <c r="BY232" s="4">
        <f t="shared" si="25"/>
        <v>9</v>
      </c>
      <c r="BZ232" s="4">
        <f t="shared" si="26"/>
        <v>0</v>
      </c>
      <c r="CA232" s="4">
        <f t="shared" si="27"/>
        <v>0</v>
      </c>
      <c r="CB232" s="4">
        <f t="shared" si="28"/>
        <v>0</v>
      </c>
      <c r="CC232" s="4">
        <f t="shared" si="29"/>
        <v>0</v>
      </c>
      <c r="CD232" s="4">
        <f t="shared" si="30"/>
        <v>61</v>
      </c>
      <c r="CE232" s="4">
        <f t="shared" si="31"/>
        <v>-9</v>
      </c>
    </row>
    <row r="233" spans="2:84">
      <c r="B233" s="5">
        <v>228</v>
      </c>
      <c r="C233" s="1" t="s">
        <v>810</v>
      </c>
      <c r="D233" s="1" t="s">
        <v>218</v>
      </c>
      <c r="E233" s="5">
        <v>126786</v>
      </c>
      <c r="F233" s="7">
        <v>51</v>
      </c>
      <c r="Q233" s="26">
        <v>51</v>
      </c>
      <c r="S233" s="26"/>
      <c r="AT233" s="2"/>
      <c r="AU233" s="2"/>
      <c r="AV233" s="2"/>
      <c r="AW233" s="2"/>
      <c r="AX233" s="2"/>
      <c r="AY233" s="3"/>
      <c r="AZ233" s="3"/>
      <c r="BA233" s="3"/>
      <c r="BB233" s="15"/>
      <c r="BC233" s="2"/>
      <c r="BD233" s="2"/>
      <c r="BE233" s="2"/>
      <c r="BF233" s="2"/>
      <c r="BG233" s="2"/>
      <c r="BH233" s="2"/>
      <c r="BI233" s="2"/>
      <c r="BJ233" s="2"/>
      <c r="BK233" s="15"/>
      <c r="BL233" s="4"/>
      <c r="BM233" s="4"/>
      <c r="BN233" s="4"/>
      <c r="BO233" s="4"/>
      <c r="BP233" s="4"/>
      <c r="BQ233" s="4"/>
      <c r="BR233" s="4"/>
      <c r="BS233" s="4"/>
      <c r="BT233" s="4"/>
      <c r="BU233" s="8">
        <f>SUM(Q233)</f>
        <v>51</v>
      </c>
      <c r="BV233" s="1" t="s">
        <v>810</v>
      </c>
      <c r="BW233" s="5">
        <v>228</v>
      </c>
      <c r="BX233" s="4">
        <f t="shared" si="24"/>
        <v>51</v>
      </c>
      <c r="BY233" s="4">
        <f t="shared" si="25"/>
        <v>0</v>
      </c>
      <c r="BZ233" s="4">
        <f t="shared" si="26"/>
        <v>0</v>
      </c>
      <c r="CA233" s="4">
        <f t="shared" si="27"/>
        <v>0</v>
      </c>
      <c r="CB233" s="4">
        <f t="shared" si="28"/>
        <v>0</v>
      </c>
      <c r="CC233" s="4">
        <f t="shared" si="29"/>
        <v>0</v>
      </c>
      <c r="CD233" s="4">
        <f t="shared" si="30"/>
        <v>51</v>
      </c>
      <c r="CE233" s="4">
        <f t="shared" si="31"/>
        <v>0</v>
      </c>
    </row>
    <row r="234" spans="2:84">
      <c r="B234" s="5">
        <v>228</v>
      </c>
      <c r="C234" s="1" t="s">
        <v>1107</v>
      </c>
      <c r="D234" s="1" t="s">
        <v>1108</v>
      </c>
      <c r="F234" s="7">
        <v>51</v>
      </c>
      <c r="AK234" s="25">
        <f>ROUNDDOWN(IF(ISNUMBER(AL234),VLOOKUP(AL234,Domestic1,2)*AK$3),0)</f>
        <v>51</v>
      </c>
      <c r="AL234" s="25">
        <v>10</v>
      </c>
      <c r="BU234" s="8">
        <f>SUM(AK234)</f>
        <v>51</v>
      </c>
      <c r="BV234" s="1" t="s">
        <v>1107</v>
      </c>
      <c r="BW234" s="5">
        <v>228</v>
      </c>
      <c r="BX234" s="4">
        <f t="shared" si="24"/>
        <v>51</v>
      </c>
      <c r="BY234" s="4">
        <f t="shared" si="25"/>
        <v>10</v>
      </c>
      <c r="BZ234" s="4">
        <f t="shared" si="26"/>
        <v>0</v>
      </c>
      <c r="CA234" s="4">
        <f t="shared" si="27"/>
        <v>0</v>
      </c>
      <c r="CB234" s="4">
        <f t="shared" si="28"/>
        <v>0</v>
      </c>
      <c r="CC234" s="4">
        <f t="shared" si="29"/>
        <v>0</v>
      </c>
      <c r="CD234" s="4">
        <f t="shared" si="30"/>
        <v>61</v>
      </c>
      <c r="CE234" s="4">
        <f t="shared" si="31"/>
        <v>-10</v>
      </c>
    </row>
    <row r="235" spans="2:84">
      <c r="B235" s="5">
        <v>228</v>
      </c>
      <c r="C235" s="1" t="s">
        <v>1109</v>
      </c>
      <c r="D235" s="1" t="s">
        <v>1110</v>
      </c>
      <c r="F235" s="8">
        <v>51</v>
      </c>
      <c r="G235" s="20"/>
      <c r="H235" s="20"/>
      <c r="I235" s="20"/>
      <c r="J235" s="20"/>
      <c r="L235" s="20"/>
      <c r="M235" s="20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5">
        <f>ROUNDDOWN(IF(ISNUMBER(AL235),VLOOKUP(AL235,Domestic1,2)*AK$3),0)</f>
        <v>51</v>
      </c>
      <c r="AL235" s="26">
        <v>11</v>
      </c>
      <c r="AM235" s="26"/>
      <c r="AN235" s="26"/>
      <c r="AO235" s="26"/>
      <c r="AP235" s="26"/>
      <c r="AQ235" s="26"/>
      <c r="AR235" s="26"/>
      <c r="AS235" s="8"/>
      <c r="AT235" s="4"/>
      <c r="AU235" s="4"/>
      <c r="AV235" s="4"/>
      <c r="AW235" s="4"/>
      <c r="AX235" s="4"/>
      <c r="AY235" s="4"/>
      <c r="AZ235" s="4"/>
      <c r="BA235" s="4"/>
      <c r="BB235" s="8"/>
      <c r="BC235" s="4"/>
      <c r="BD235" s="4"/>
      <c r="BE235" s="4"/>
      <c r="BF235" s="4"/>
      <c r="BG235" s="4"/>
      <c r="BH235" s="4"/>
      <c r="BI235" s="4"/>
      <c r="BJ235" s="4"/>
      <c r="BK235" s="8"/>
      <c r="BL235" s="4"/>
      <c r="BM235" s="4"/>
      <c r="BN235" s="4"/>
      <c r="BO235" s="4"/>
      <c r="BP235" s="4"/>
      <c r="BQ235" s="4"/>
      <c r="BR235" s="4"/>
      <c r="BS235" s="4"/>
      <c r="BT235" s="4"/>
      <c r="BU235" s="8">
        <f>SUM(AK235)</f>
        <v>51</v>
      </c>
      <c r="BV235" s="1" t="s">
        <v>1109</v>
      </c>
      <c r="BW235" s="5">
        <v>228</v>
      </c>
      <c r="BX235" s="4">
        <f t="shared" si="24"/>
        <v>51</v>
      </c>
      <c r="BY235" s="4">
        <f t="shared" si="25"/>
        <v>11</v>
      </c>
      <c r="BZ235" s="4">
        <f t="shared" si="26"/>
        <v>0</v>
      </c>
      <c r="CA235" s="4">
        <f t="shared" si="27"/>
        <v>0</v>
      </c>
      <c r="CB235" s="4">
        <f t="shared" si="28"/>
        <v>0</v>
      </c>
      <c r="CC235" s="4">
        <f t="shared" si="29"/>
        <v>0</v>
      </c>
      <c r="CD235" s="4">
        <f t="shared" si="30"/>
        <v>62</v>
      </c>
      <c r="CE235" s="4">
        <f t="shared" si="31"/>
        <v>-11</v>
      </c>
    </row>
    <row r="236" spans="2:84">
      <c r="B236" s="5">
        <v>231</v>
      </c>
      <c r="C236" s="1" t="s">
        <v>1048</v>
      </c>
      <c r="D236" s="1" t="s">
        <v>79</v>
      </c>
      <c r="E236" s="5">
        <v>128021</v>
      </c>
      <c r="F236" s="7">
        <v>49</v>
      </c>
      <c r="AK236" s="25">
        <f>ROUNDDOWN(IF(ISNUMBER(AL236),VLOOKUP(AL236,Domestic1,2)*AK$3),0)</f>
        <v>49</v>
      </c>
      <c r="AL236" s="25">
        <v>15</v>
      </c>
      <c r="AT236" s="2"/>
      <c r="AU236" s="2"/>
      <c r="AV236" s="2"/>
      <c r="AW236" s="2"/>
      <c r="AX236" s="2"/>
      <c r="AY236" s="3"/>
      <c r="AZ236" s="3"/>
      <c r="BA236" s="3"/>
      <c r="BB236" s="15"/>
      <c r="BC236" s="2"/>
      <c r="BD236" s="2"/>
      <c r="BE236" s="2"/>
      <c r="BF236" s="2"/>
      <c r="BG236" s="2"/>
      <c r="BH236" s="2"/>
      <c r="BI236" s="2"/>
      <c r="BJ236" s="2"/>
      <c r="BK236" s="15"/>
      <c r="BL236" s="4"/>
      <c r="BM236" s="4"/>
      <c r="BN236" s="4"/>
      <c r="BO236" s="4"/>
      <c r="BP236" s="4"/>
      <c r="BQ236" s="4"/>
      <c r="BR236" s="4"/>
      <c r="BS236" s="4"/>
      <c r="BT236" s="4"/>
      <c r="BU236" s="8">
        <f>SUM(AK236)</f>
        <v>49</v>
      </c>
      <c r="BV236" s="1" t="s">
        <v>1048</v>
      </c>
      <c r="BW236" s="5">
        <v>231</v>
      </c>
      <c r="BX236" s="4">
        <f t="shared" si="24"/>
        <v>49</v>
      </c>
      <c r="BY236" s="4">
        <f t="shared" si="25"/>
        <v>15</v>
      </c>
      <c r="BZ236" s="4">
        <f t="shared" si="26"/>
        <v>0</v>
      </c>
      <c r="CA236" s="4">
        <f t="shared" si="27"/>
        <v>0</v>
      </c>
      <c r="CB236" s="4">
        <f t="shared" si="28"/>
        <v>0</v>
      </c>
      <c r="CC236" s="4">
        <f t="shared" si="29"/>
        <v>0</v>
      </c>
      <c r="CD236" s="4">
        <f t="shared" si="30"/>
        <v>64</v>
      </c>
      <c r="CE236" s="4">
        <f t="shared" si="31"/>
        <v>-15</v>
      </c>
    </row>
    <row r="237" spans="2:84">
      <c r="B237" s="5">
        <v>231</v>
      </c>
      <c r="C237" s="1" t="s">
        <v>1111</v>
      </c>
      <c r="D237" s="1" t="s">
        <v>585</v>
      </c>
      <c r="F237" s="7">
        <v>49</v>
      </c>
      <c r="AK237" s="25">
        <f>ROUNDDOWN(IF(ISNUMBER(AL237),VLOOKUP(AL237,Domestic1,2)*AK$3),0)</f>
        <v>49</v>
      </c>
      <c r="AL237" s="25">
        <v>14</v>
      </c>
      <c r="AT237" s="2"/>
      <c r="AU237" s="2"/>
      <c r="AV237" s="2"/>
      <c r="AW237" s="2"/>
      <c r="AX237" s="2"/>
      <c r="AY237" s="3"/>
      <c r="AZ237" s="3"/>
      <c r="BA237" s="3"/>
      <c r="BB237" s="15"/>
      <c r="BC237" s="2"/>
      <c r="BD237" s="2"/>
      <c r="BE237" s="2"/>
      <c r="BF237" s="2"/>
      <c r="BG237" s="2"/>
      <c r="BH237" s="2"/>
      <c r="BI237" s="2"/>
      <c r="BJ237" s="2"/>
      <c r="BK237" s="15"/>
      <c r="BL237" s="4"/>
      <c r="BM237" s="4"/>
      <c r="BN237" s="4"/>
      <c r="BO237" s="4"/>
      <c r="BP237" s="4"/>
      <c r="BQ237" s="4"/>
      <c r="BR237" s="4"/>
      <c r="BS237" s="4"/>
      <c r="BT237" s="4"/>
      <c r="BU237" s="8">
        <f>SUM(AK237)</f>
        <v>49</v>
      </c>
      <c r="BV237" s="1" t="s">
        <v>1111</v>
      </c>
      <c r="BW237" s="5">
        <v>231</v>
      </c>
      <c r="BX237" s="4">
        <f t="shared" si="24"/>
        <v>49</v>
      </c>
      <c r="BY237" s="4">
        <f t="shared" si="25"/>
        <v>14</v>
      </c>
      <c r="BZ237" s="4">
        <f t="shared" si="26"/>
        <v>0</v>
      </c>
      <c r="CA237" s="4">
        <f t="shared" si="27"/>
        <v>0</v>
      </c>
      <c r="CB237" s="4">
        <f t="shared" si="28"/>
        <v>0</v>
      </c>
      <c r="CC237" s="4">
        <f t="shared" si="29"/>
        <v>0</v>
      </c>
      <c r="CD237" s="4">
        <f t="shared" si="30"/>
        <v>63</v>
      </c>
      <c r="CE237" s="4">
        <f t="shared" si="31"/>
        <v>-14</v>
      </c>
    </row>
    <row r="238" spans="2:84">
      <c r="B238" s="5">
        <v>233</v>
      </c>
      <c r="C238" s="1" t="s">
        <v>313</v>
      </c>
      <c r="D238" s="1" t="s">
        <v>314</v>
      </c>
      <c r="E238" s="5">
        <v>103775</v>
      </c>
      <c r="F238" s="8">
        <v>48</v>
      </c>
      <c r="G238" s="20"/>
      <c r="H238" s="20"/>
      <c r="I238" s="20"/>
      <c r="J238" s="20"/>
      <c r="L238" s="20"/>
      <c r="M238" s="20"/>
      <c r="N238" s="26"/>
      <c r="O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>
        <f>ROUNDDOWN(IF(ISNUMBER(AL238),VLOOKUP(AL238,Domestic1,2)*AK$3),0)</f>
        <v>48</v>
      </c>
      <c r="AL238" s="26">
        <v>16</v>
      </c>
      <c r="AM238" s="26"/>
      <c r="AN238" s="26"/>
      <c r="AO238" s="26"/>
      <c r="AP238" s="26"/>
      <c r="AQ238" s="26"/>
      <c r="AR238" s="26"/>
      <c r="AS238" s="8"/>
      <c r="AT238" s="4"/>
      <c r="AU238" s="2"/>
      <c r="AV238" s="2"/>
      <c r="AW238" s="2"/>
      <c r="AX238" s="2"/>
      <c r="AY238" s="3"/>
      <c r="AZ238" s="3"/>
      <c r="BA238" s="3"/>
      <c r="BB238" s="15"/>
      <c r="BC238" s="2"/>
      <c r="BD238" s="2"/>
      <c r="BE238" s="2"/>
      <c r="BF238" s="2"/>
      <c r="BG238" s="2"/>
      <c r="BH238" s="2"/>
      <c r="BI238" s="2"/>
      <c r="BJ238" s="2"/>
      <c r="BK238" s="15"/>
      <c r="BL238" s="4"/>
      <c r="BM238" s="4"/>
      <c r="BN238" s="4"/>
      <c r="BO238" s="4"/>
      <c r="BP238" s="4"/>
      <c r="BQ238" s="4"/>
      <c r="BR238" s="4"/>
      <c r="BS238" s="4"/>
      <c r="BT238" s="4"/>
      <c r="BU238" s="8">
        <f>SUM(AK238)</f>
        <v>48</v>
      </c>
      <c r="BV238" s="1" t="s">
        <v>313</v>
      </c>
      <c r="BW238" s="5">
        <v>233</v>
      </c>
      <c r="BX238" s="4">
        <f t="shared" si="24"/>
        <v>48</v>
      </c>
      <c r="BY238" s="4">
        <f t="shared" si="25"/>
        <v>16</v>
      </c>
      <c r="BZ238" s="4">
        <f t="shared" si="26"/>
        <v>0</v>
      </c>
      <c r="CA238" s="4">
        <f t="shared" si="27"/>
        <v>0</v>
      </c>
      <c r="CB238" s="4">
        <f t="shared" si="28"/>
        <v>0</v>
      </c>
      <c r="CC238" s="4">
        <f t="shared" si="29"/>
        <v>0</v>
      </c>
      <c r="CD238" s="4">
        <f t="shared" si="30"/>
        <v>64</v>
      </c>
      <c r="CE238" s="4">
        <f t="shared" si="31"/>
        <v>-16</v>
      </c>
      <c r="CF238" s="5"/>
    </row>
    <row r="239" spans="2:84">
      <c r="B239" s="5">
        <v>234</v>
      </c>
      <c r="C239" s="1" t="s">
        <v>744</v>
      </c>
      <c r="D239" s="1" t="s">
        <v>745</v>
      </c>
      <c r="E239" s="5">
        <v>111874</v>
      </c>
      <c r="F239" s="7">
        <v>47</v>
      </c>
      <c r="I239" s="20"/>
      <c r="R239" s="26">
        <v>0</v>
      </c>
      <c r="U239" s="25">
        <v>47</v>
      </c>
      <c r="AT239" s="4"/>
      <c r="AU239" s="2"/>
      <c r="AV239" s="2"/>
      <c r="AW239" s="2"/>
      <c r="AX239" s="2"/>
      <c r="AY239" s="3"/>
      <c r="AZ239" s="3"/>
      <c r="BA239" s="3"/>
      <c r="BB239" s="15"/>
      <c r="BC239" s="2"/>
      <c r="BD239" s="2"/>
      <c r="BE239" s="2"/>
      <c r="BF239" s="2"/>
      <c r="BG239" s="2"/>
      <c r="BH239" s="2"/>
      <c r="BI239" s="2"/>
      <c r="BJ239" s="2"/>
      <c r="BK239" s="15"/>
      <c r="BL239" s="4"/>
      <c r="BM239" s="4"/>
      <c r="BN239" s="4"/>
      <c r="BO239" s="4"/>
      <c r="BP239" s="4"/>
      <c r="BQ239" s="4"/>
      <c r="BR239" s="4"/>
      <c r="BS239" s="4"/>
      <c r="BT239" s="4"/>
      <c r="BU239" s="8">
        <f>SUM(U239)</f>
        <v>47</v>
      </c>
      <c r="BV239" s="1" t="s">
        <v>744</v>
      </c>
      <c r="BW239" s="5">
        <v>234</v>
      </c>
      <c r="BX239" s="4">
        <f t="shared" si="24"/>
        <v>47</v>
      </c>
      <c r="BY239" s="4">
        <f t="shared" si="25"/>
        <v>0</v>
      </c>
      <c r="BZ239" s="4">
        <f t="shared" si="26"/>
        <v>0</v>
      </c>
      <c r="CA239" s="4">
        <f t="shared" si="27"/>
        <v>0</v>
      </c>
      <c r="CB239" s="4">
        <f t="shared" si="28"/>
        <v>0</v>
      </c>
      <c r="CC239" s="4">
        <f t="shared" si="29"/>
        <v>0</v>
      </c>
      <c r="CD239" s="4">
        <f t="shared" si="30"/>
        <v>47</v>
      </c>
      <c r="CE239" s="4">
        <f t="shared" si="31"/>
        <v>0</v>
      </c>
      <c r="CF239" s="5"/>
    </row>
    <row r="240" spans="2:84">
      <c r="B240" s="5">
        <v>234</v>
      </c>
      <c r="C240" s="1" t="s">
        <v>716</v>
      </c>
      <c r="D240" s="1" t="s">
        <v>717</v>
      </c>
      <c r="E240" s="5" t="s">
        <v>718</v>
      </c>
      <c r="F240" s="8">
        <v>47</v>
      </c>
      <c r="G240" s="20"/>
      <c r="H240" s="20"/>
      <c r="I240" s="20"/>
      <c r="J240" s="20"/>
      <c r="L240" s="20"/>
      <c r="M240" s="20"/>
      <c r="N240" s="26">
        <v>47</v>
      </c>
      <c r="O240" s="26"/>
      <c r="Q240" s="26"/>
      <c r="R240" s="26"/>
      <c r="S240" s="26"/>
      <c r="T240" s="26">
        <v>0</v>
      </c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8"/>
      <c r="AT240" s="4"/>
      <c r="AU240" s="2"/>
      <c r="AV240" s="2"/>
      <c r="AW240" s="2"/>
      <c r="AX240" s="2"/>
      <c r="AY240" s="3"/>
      <c r="AZ240" s="3"/>
      <c r="BA240" s="3"/>
      <c r="BB240" s="15"/>
      <c r="BC240" s="2"/>
      <c r="BD240" s="2"/>
      <c r="BE240" s="2"/>
      <c r="BF240" s="2"/>
      <c r="BG240" s="2"/>
      <c r="BH240" s="2"/>
      <c r="BI240" s="2"/>
      <c r="BJ240" s="2"/>
      <c r="BK240" s="15"/>
      <c r="BL240" s="4"/>
      <c r="BM240" s="4"/>
      <c r="BN240" s="4"/>
      <c r="BO240" s="4"/>
      <c r="BP240" s="4"/>
      <c r="BQ240" s="4"/>
      <c r="BR240" s="4"/>
      <c r="BS240" s="4"/>
      <c r="BT240" s="4"/>
      <c r="BU240" s="27">
        <f>SUM(N240)</f>
        <v>47</v>
      </c>
      <c r="BV240" s="1" t="s">
        <v>716</v>
      </c>
      <c r="BW240" s="5">
        <v>234</v>
      </c>
      <c r="BX240" s="4">
        <f t="shared" si="24"/>
        <v>47</v>
      </c>
      <c r="BY240" s="4">
        <f t="shared" si="25"/>
        <v>0</v>
      </c>
      <c r="BZ240" s="4">
        <f t="shared" si="26"/>
        <v>0</v>
      </c>
      <c r="CA240" s="4">
        <f t="shared" si="27"/>
        <v>0</v>
      </c>
      <c r="CB240" s="4">
        <f t="shared" si="28"/>
        <v>0</v>
      </c>
      <c r="CC240" s="4">
        <f t="shared" si="29"/>
        <v>0</v>
      </c>
      <c r="CD240" s="4">
        <f t="shared" si="30"/>
        <v>47</v>
      </c>
      <c r="CE240" s="4">
        <f t="shared" si="31"/>
        <v>0</v>
      </c>
    </row>
    <row r="241" spans="1:87">
      <c r="B241" s="5">
        <v>234</v>
      </c>
      <c r="C241" s="1" t="s">
        <v>932</v>
      </c>
      <c r="D241" s="1" t="s">
        <v>347</v>
      </c>
      <c r="E241" s="5">
        <v>134557</v>
      </c>
      <c r="F241" s="7">
        <v>47</v>
      </c>
      <c r="P241" s="25">
        <v>47</v>
      </c>
      <c r="R241" s="26"/>
      <c r="AT241" s="2"/>
      <c r="AU241" s="2"/>
      <c r="AV241" s="2"/>
      <c r="AW241" s="2"/>
      <c r="AX241" s="2"/>
      <c r="AY241" s="3"/>
      <c r="AZ241" s="3"/>
      <c r="BA241" s="3"/>
      <c r="BB241" s="15"/>
      <c r="BC241" s="2"/>
      <c r="BD241" s="2"/>
      <c r="BE241" s="2"/>
      <c r="BF241" s="2"/>
      <c r="BG241" s="2"/>
      <c r="BH241" s="2"/>
      <c r="BI241" s="2"/>
      <c r="BJ241" s="2"/>
      <c r="BK241" s="15"/>
      <c r="BL241" s="4"/>
      <c r="BM241" s="4"/>
      <c r="BN241" s="4"/>
      <c r="BO241" s="4"/>
      <c r="BP241" s="4"/>
      <c r="BQ241" s="4"/>
      <c r="BR241" s="4"/>
      <c r="BS241" s="4"/>
      <c r="BT241" s="4"/>
      <c r="BU241" s="8">
        <f>SUM(P241)</f>
        <v>47</v>
      </c>
      <c r="BV241" s="1" t="s">
        <v>932</v>
      </c>
      <c r="BW241" s="5">
        <v>234</v>
      </c>
      <c r="BX241" s="4">
        <f t="shared" si="24"/>
        <v>47</v>
      </c>
      <c r="BY241" s="4">
        <f t="shared" si="25"/>
        <v>0</v>
      </c>
      <c r="BZ241" s="4">
        <f t="shared" si="26"/>
        <v>0</v>
      </c>
      <c r="CA241" s="4">
        <f t="shared" si="27"/>
        <v>0</v>
      </c>
      <c r="CB241" s="4">
        <f t="shared" si="28"/>
        <v>0</v>
      </c>
      <c r="CC241" s="4">
        <f t="shared" si="29"/>
        <v>0</v>
      </c>
      <c r="CD241" s="4">
        <f t="shared" si="30"/>
        <v>47</v>
      </c>
      <c r="CE241" s="4">
        <f t="shared" si="31"/>
        <v>0</v>
      </c>
    </row>
    <row r="242" spans="1:87">
      <c r="B242" s="1">
        <v>234</v>
      </c>
      <c r="C242" s="1" t="s">
        <v>1106</v>
      </c>
      <c r="D242" s="1" t="s">
        <v>1105</v>
      </c>
      <c r="E242" s="5">
        <v>127987</v>
      </c>
      <c r="F242" s="7">
        <v>47</v>
      </c>
      <c r="AQ242" s="25">
        <f>ROUNDDOWN(IF(ISNUMBER(AR242),VLOOKUP(AR242,Domestic1,2)*AQ$3),0)</f>
        <v>47</v>
      </c>
      <c r="AR242" s="25">
        <v>10</v>
      </c>
      <c r="AT242" s="2"/>
      <c r="AU242" s="4"/>
      <c r="AV242" s="4"/>
      <c r="AW242" s="4"/>
      <c r="AX242" s="4"/>
      <c r="AY242" s="4"/>
      <c r="AZ242" s="4"/>
      <c r="BA242" s="4"/>
      <c r="BB242" s="8"/>
      <c r="BC242" s="4"/>
      <c r="BD242" s="4"/>
      <c r="BE242" s="4"/>
      <c r="BF242" s="4"/>
      <c r="BG242" s="4"/>
      <c r="BH242" s="4"/>
      <c r="BI242" s="4"/>
      <c r="BJ242" s="4"/>
      <c r="BK242" s="8"/>
      <c r="BL242" s="4"/>
      <c r="BM242" s="4"/>
      <c r="BN242" s="4"/>
      <c r="BO242" s="4"/>
      <c r="BP242" s="4"/>
      <c r="BQ242" s="4"/>
      <c r="BR242" s="4"/>
      <c r="BS242" s="4"/>
      <c r="BT242" s="4"/>
      <c r="BU242" s="8">
        <f>SUM(AQ242)</f>
        <v>47</v>
      </c>
      <c r="BV242" s="1" t="s">
        <v>1106</v>
      </c>
      <c r="BW242" s="5">
        <v>234</v>
      </c>
      <c r="BX242" s="4">
        <f t="shared" si="24"/>
        <v>47</v>
      </c>
      <c r="BY242" s="4">
        <f t="shared" si="25"/>
        <v>10</v>
      </c>
      <c r="BZ242" s="4">
        <f t="shared" si="26"/>
        <v>0</v>
      </c>
      <c r="CA242" s="4">
        <f t="shared" si="27"/>
        <v>0</v>
      </c>
      <c r="CB242" s="4">
        <f t="shared" si="28"/>
        <v>0</v>
      </c>
      <c r="CC242" s="4">
        <f t="shared" si="29"/>
        <v>0</v>
      </c>
      <c r="CD242" s="4">
        <f t="shared" si="30"/>
        <v>57</v>
      </c>
      <c r="CE242" s="4">
        <f t="shared" si="31"/>
        <v>-10</v>
      </c>
    </row>
    <row r="243" spans="1:87">
      <c r="B243" s="5">
        <v>238</v>
      </c>
      <c r="C243" s="1" t="s">
        <v>1082</v>
      </c>
      <c r="D243" s="1" t="s">
        <v>1083</v>
      </c>
      <c r="E243" s="5">
        <v>125623</v>
      </c>
      <c r="F243" s="7">
        <v>45</v>
      </c>
      <c r="AG243" s="25">
        <v>45</v>
      </c>
      <c r="AT243" s="2"/>
      <c r="AU243" s="2"/>
      <c r="AV243" s="2"/>
      <c r="AW243" s="2"/>
      <c r="AX243" s="2"/>
      <c r="AY243" s="3"/>
      <c r="AZ243" s="3"/>
      <c r="BA243" s="3"/>
      <c r="BB243" s="15"/>
      <c r="BC243" s="2"/>
      <c r="BD243" s="2"/>
      <c r="BE243" s="2"/>
      <c r="BF243" s="2"/>
      <c r="BG243" s="2"/>
      <c r="BH243" s="2"/>
      <c r="BI243" s="2"/>
      <c r="BJ243" s="2"/>
      <c r="BK243" s="15"/>
      <c r="BL243" s="4"/>
      <c r="BM243" s="4"/>
      <c r="BN243" s="4"/>
      <c r="BO243" s="4"/>
      <c r="BP243" s="4"/>
      <c r="BQ243" s="4"/>
      <c r="BR243" s="4"/>
      <c r="BS243" s="4"/>
      <c r="BT243" s="4"/>
      <c r="BU243" s="8">
        <f>SUM(AG243)</f>
        <v>45</v>
      </c>
      <c r="BV243" s="1" t="s">
        <v>1082</v>
      </c>
      <c r="BW243" s="5">
        <v>238</v>
      </c>
      <c r="BX243" s="4">
        <f t="shared" si="24"/>
        <v>45</v>
      </c>
      <c r="BY243" s="4">
        <f t="shared" si="25"/>
        <v>0</v>
      </c>
      <c r="BZ243" s="4">
        <f t="shared" si="26"/>
        <v>0</v>
      </c>
      <c r="CA243" s="4">
        <f t="shared" si="27"/>
        <v>0</v>
      </c>
      <c r="CB243" s="4">
        <f t="shared" si="28"/>
        <v>0</v>
      </c>
      <c r="CC243" s="4">
        <f t="shared" si="29"/>
        <v>0</v>
      </c>
      <c r="CD243" s="4">
        <f t="shared" si="30"/>
        <v>45</v>
      </c>
      <c r="CE243" s="4">
        <f t="shared" si="31"/>
        <v>0</v>
      </c>
    </row>
    <row r="244" spans="1:87">
      <c r="B244" s="5">
        <v>238</v>
      </c>
      <c r="C244" s="1" t="s">
        <v>141</v>
      </c>
      <c r="D244" s="1" t="s">
        <v>786</v>
      </c>
      <c r="E244" s="5">
        <v>41562</v>
      </c>
      <c r="F244" s="7">
        <v>45</v>
      </c>
      <c r="U244" s="25">
        <v>45</v>
      </c>
      <c r="AD244" s="25">
        <v>0</v>
      </c>
      <c r="AT244" s="4"/>
      <c r="AU244" s="2"/>
      <c r="AV244" s="2"/>
      <c r="AW244" s="2"/>
      <c r="AX244" s="2"/>
      <c r="AY244" s="3"/>
      <c r="AZ244" s="3"/>
      <c r="BA244" s="3"/>
      <c r="BB244" s="15"/>
      <c r="BC244" s="2"/>
      <c r="BD244" s="2"/>
      <c r="BE244" s="2"/>
      <c r="BF244" s="2"/>
      <c r="BG244" s="2"/>
      <c r="BH244" s="2"/>
      <c r="BI244" s="2"/>
      <c r="BJ244" s="2"/>
      <c r="BK244" s="15"/>
      <c r="BL244" s="4"/>
      <c r="BM244" s="4"/>
      <c r="BN244" s="4"/>
      <c r="BO244" s="4"/>
      <c r="BP244" s="4"/>
      <c r="BQ244" s="4"/>
      <c r="BR244" s="4"/>
      <c r="BS244" s="4">
        <v>0</v>
      </c>
      <c r="BT244" s="4"/>
      <c r="BU244" s="8">
        <f>SUM(U244)</f>
        <v>45</v>
      </c>
      <c r="BV244" s="1" t="s">
        <v>141</v>
      </c>
      <c r="BW244" s="5">
        <v>238</v>
      </c>
      <c r="BX244" s="4">
        <f t="shared" si="24"/>
        <v>45</v>
      </c>
      <c r="BY244" s="4">
        <f t="shared" si="25"/>
        <v>0</v>
      </c>
      <c r="BZ244" s="4">
        <f t="shared" si="26"/>
        <v>0</v>
      </c>
      <c r="CA244" s="4">
        <f t="shared" si="27"/>
        <v>0</v>
      </c>
      <c r="CB244" s="4">
        <f t="shared" si="28"/>
        <v>0</v>
      </c>
      <c r="CC244" s="4">
        <f t="shared" si="29"/>
        <v>0</v>
      </c>
      <c r="CD244" s="4">
        <f t="shared" si="30"/>
        <v>45</v>
      </c>
      <c r="CE244" s="4">
        <f t="shared" si="31"/>
        <v>0</v>
      </c>
    </row>
    <row r="245" spans="1:87">
      <c r="B245" s="5">
        <v>238</v>
      </c>
      <c r="C245" s="1" t="s">
        <v>986</v>
      </c>
      <c r="D245" s="1" t="s">
        <v>743</v>
      </c>
      <c r="E245" s="5">
        <v>108576</v>
      </c>
      <c r="F245" s="7">
        <v>45</v>
      </c>
      <c r="U245" s="25">
        <v>45</v>
      </c>
      <c r="AT245" s="4"/>
      <c r="AU245" s="2"/>
      <c r="AV245" s="2"/>
      <c r="AW245" s="2"/>
      <c r="AX245" s="2"/>
      <c r="AY245" s="3"/>
      <c r="AZ245" s="3"/>
      <c r="BA245" s="3"/>
      <c r="BB245" s="15"/>
      <c r="BC245" s="2"/>
      <c r="BD245" s="2"/>
      <c r="BE245" s="2"/>
      <c r="BF245" s="2"/>
      <c r="BG245" s="2"/>
      <c r="BH245" s="2"/>
      <c r="BI245" s="2"/>
      <c r="BJ245" s="2"/>
      <c r="BK245" s="15"/>
      <c r="BL245" s="4"/>
      <c r="BM245" s="4"/>
      <c r="BN245" s="4"/>
      <c r="BO245" s="4"/>
      <c r="BP245" s="4"/>
      <c r="BQ245" s="4"/>
      <c r="BR245" s="4"/>
      <c r="BS245" s="4"/>
      <c r="BT245" s="4"/>
      <c r="BU245" s="8">
        <f>SUM(U245)</f>
        <v>45</v>
      </c>
      <c r="BV245" s="1" t="s">
        <v>986</v>
      </c>
      <c r="BW245" s="5">
        <v>238</v>
      </c>
      <c r="BX245" s="4">
        <f t="shared" si="24"/>
        <v>45</v>
      </c>
      <c r="BY245" s="4">
        <f t="shared" si="25"/>
        <v>0</v>
      </c>
      <c r="BZ245" s="4">
        <f t="shared" si="26"/>
        <v>0</v>
      </c>
      <c r="CA245" s="4">
        <f t="shared" si="27"/>
        <v>0</v>
      </c>
      <c r="CB245" s="4">
        <f t="shared" si="28"/>
        <v>0</v>
      </c>
      <c r="CC245" s="4">
        <f t="shared" si="29"/>
        <v>0</v>
      </c>
      <c r="CD245" s="4">
        <f t="shared" si="30"/>
        <v>45</v>
      </c>
      <c r="CE245" s="4">
        <f t="shared" si="31"/>
        <v>0</v>
      </c>
    </row>
    <row r="246" spans="1:87">
      <c r="B246" s="5">
        <v>238</v>
      </c>
      <c r="C246" s="17" t="s">
        <v>832</v>
      </c>
      <c r="D246" s="17" t="s">
        <v>833</v>
      </c>
      <c r="E246" s="18">
        <v>121264</v>
      </c>
      <c r="F246" s="7">
        <v>45</v>
      </c>
      <c r="I246" s="20"/>
      <c r="R246" s="26"/>
      <c r="AA246" s="25">
        <v>0</v>
      </c>
      <c r="AQ246" s="25">
        <f>ROUNDDOWN(IF(ISNUMBER(AR246),VLOOKUP(AR246,Domestic1,2)*AQ$3),0)</f>
        <v>45</v>
      </c>
      <c r="AR246" s="25">
        <v>14</v>
      </c>
      <c r="AT246" s="20"/>
      <c r="AU246" s="19"/>
      <c r="AV246" s="19"/>
      <c r="AW246" s="19"/>
      <c r="AX246" s="19"/>
      <c r="AY246" s="21"/>
      <c r="AZ246" s="21"/>
      <c r="BA246" s="21"/>
      <c r="BB246" s="15"/>
      <c r="BC246" s="19"/>
      <c r="BD246" s="19"/>
      <c r="BE246" s="19"/>
      <c r="BF246" s="19"/>
      <c r="BG246" s="19"/>
      <c r="BH246" s="19"/>
      <c r="BI246" s="19"/>
      <c r="BJ246" s="19"/>
      <c r="BK246" s="15"/>
      <c r="BL246" s="20"/>
      <c r="BM246" s="20"/>
      <c r="BN246" s="20"/>
      <c r="BO246" s="20"/>
      <c r="BP246" s="20"/>
      <c r="BQ246" s="20"/>
      <c r="BR246" s="20"/>
      <c r="BS246" s="20"/>
      <c r="BT246" s="20"/>
      <c r="BU246" s="8">
        <f>SUM(AQ246)</f>
        <v>45</v>
      </c>
      <c r="BV246" s="17" t="s">
        <v>832</v>
      </c>
      <c r="BW246" s="5">
        <v>238</v>
      </c>
      <c r="BX246" s="4">
        <f t="shared" si="24"/>
        <v>45</v>
      </c>
      <c r="BY246" s="4">
        <f t="shared" si="25"/>
        <v>14</v>
      </c>
      <c r="BZ246" s="4">
        <f t="shared" si="26"/>
        <v>0</v>
      </c>
      <c r="CA246" s="4">
        <f t="shared" si="27"/>
        <v>0</v>
      </c>
      <c r="CB246" s="4">
        <f t="shared" si="28"/>
        <v>0</v>
      </c>
      <c r="CC246" s="4">
        <f t="shared" si="29"/>
        <v>0</v>
      </c>
      <c r="CD246" s="4">
        <f t="shared" si="30"/>
        <v>59</v>
      </c>
      <c r="CE246" s="4">
        <f t="shared" si="31"/>
        <v>-14</v>
      </c>
    </row>
    <row r="247" spans="1:87">
      <c r="B247" s="5">
        <v>242</v>
      </c>
      <c r="C247" s="1" t="s">
        <v>1084</v>
      </c>
      <c r="D247" s="1" t="s">
        <v>1085</v>
      </c>
      <c r="E247" s="5">
        <v>135526</v>
      </c>
      <c r="F247" s="7">
        <v>44</v>
      </c>
      <c r="AG247" s="25">
        <v>44</v>
      </c>
      <c r="AT247" s="2"/>
      <c r="AU247" s="2"/>
      <c r="AV247" s="2"/>
      <c r="AW247" s="2"/>
      <c r="AX247" s="2"/>
      <c r="AY247" s="3"/>
      <c r="AZ247" s="3"/>
      <c r="BA247" s="3"/>
      <c r="BB247" s="15"/>
      <c r="BC247" s="2"/>
      <c r="BD247" s="2"/>
      <c r="BE247" s="2"/>
      <c r="BF247" s="2"/>
      <c r="BG247" s="2"/>
      <c r="BH247" s="2"/>
      <c r="BI247" s="2"/>
      <c r="BJ247" s="2"/>
      <c r="BK247" s="15"/>
      <c r="BL247" s="4"/>
      <c r="BM247" s="4"/>
      <c r="BN247" s="4"/>
      <c r="BO247" s="4"/>
      <c r="BP247" s="4"/>
      <c r="BQ247" s="4"/>
      <c r="BR247" s="4"/>
      <c r="BS247" s="4"/>
      <c r="BT247" s="4"/>
      <c r="BU247" s="8">
        <f>SUM(AG247)</f>
        <v>44</v>
      </c>
      <c r="BV247" s="1" t="s">
        <v>1084</v>
      </c>
      <c r="BW247" s="5">
        <v>242</v>
      </c>
      <c r="BX247" s="4">
        <f t="shared" si="24"/>
        <v>44</v>
      </c>
      <c r="BY247" s="4">
        <f t="shared" si="25"/>
        <v>0</v>
      </c>
      <c r="BZ247" s="4">
        <f t="shared" si="26"/>
        <v>0</v>
      </c>
      <c r="CA247" s="4">
        <f t="shared" si="27"/>
        <v>0</v>
      </c>
      <c r="CB247" s="4">
        <f t="shared" si="28"/>
        <v>0</v>
      </c>
      <c r="CC247" s="4">
        <f t="shared" si="29"/>
        <v>0</v>
      </c>
      <c r="CD247" s="4">
        <f t="shared" si="30"/>
        <v>44</v>
      </c>
      <c r="CE247" s="4">
        <f t="shared" si="31"/>
        <v>0</v>
      </c>
    </row>
    <row r="248" spans="1:87">
      <c r="B248" s="5">
        <v>242</v>
      </c>
      <c r="C248" s="1" t="s">
        <v>795</v>
      </c>
      <c r="D248" s="1" t="s">
        <v>272</v>
      </c>
      <c r="E248" s="5" t="s">
        <v>625</v>
      </c>
      <c r="F248" s="7">
        <v>44</v>
      </c>
      <c r="I248" s="20"/>
      <c r="K248" s="18">
        <v>0</v>
      </c>
      <c r="R248" s="26"/>
      <c r="U248" s="25">
        <v>44</v>
      </c>
      <c r="AT248" s="2"/>
      <c r="AU248" s="2"/>
      <c r="AV248" s="2"/>
      <c r="AW248" s="2"/>
      <c r="AX248" s="2"/>
      <c r="AY248" s="3"/>
      <c r="AZ248" s="3"/>
      <c r="BA248" s="3"/>
      <c r="BB248" s="15"/>
      <c r="BC248" s="2"/>
      <c r="BD248" s="2"/>
      <c r="BE248" s="2"/>
      <c r="BF248" s="2"/>
      <c r="BG248" s="2"/>
      <c r="BH248" s="2"/>
      <c r="BI248" s="2"/>
      <c r="BJ248" s="2"/>
      <c r="BK248" s="15"/>
      <c r="BL248" s="4"/>
      <c r="BM248" s="4"/>
      <c r="BN248" s="4"/>
      <c r="BO248" s="4"/>
      <c r="BP248" s="4"/>
      <c r="BQ248" s="4"/>
      <c r="BR248" s="4"/>
      <c r="BS248" s="4"/>
      <c r="BT248" s="4"/>
      <c r="BU248" s="8">
        <f>SUM(U248)</f>
        <v>44</v>
      </c>
      <c r="BV248" s="1" t="s">
        <v>795</v>
      </c>
      <c r="BW248" s="5">
        <v>242</v>
      </c>
      <c r="BX248" s="4">
        <f t="shared" si="24"/>
        <v>44</v>
      </c>
      <c r="BY248" s="4">
        <f t="shared" si="25"/>
        <v>0</v>
      </c>
      <c r="BZ248" s="4">
        <f t="shared" si="26"/>
        <v>0</v>
      </c>
      <c r="CA248" s="4">
        <f t="shared" si="27"/>
        <v>0</v>
      </c>
      <c r="CB248" s="4">
        <f t="shared" si="28"/>
        <v>0</v>
      </c>
      <c r="CC248" s="4">
        <f t="shared" si="29"/>
        <v>0</v>
      </c>
      <c r="CD248" s="4">
        <f t="shared" si="30"/>
        <v>44</v>
      </c>
      <c r="CE248" s="4">
        <f t="shared" si="31"/>
        <v>0</v>
      </c>
    </row>
    <row r="249" spans="1:87">
      <c r="B249" s="5">
        <v>244</v>
      </c>
      <c r="C249" s="1" t="s">
        <v>131</v>
      </c>
      <c r="D249" s="1" t="s">
        <v>280</v>
      </c>
      <c r="E249" s="5">
        <v>90031</v>
      </c>
      <c r="F249" s="8">
        <v>39</v>
      </c>
      <c r="G249" s="20"/>
      <c r="H249" s="20"/>
      <c r="I249" s="20"/>
      <c r="J249" s="20"/>
      <c r="L249" s="20"/>
      <c r="M249" s="20"/>
      <c r="N249" s="26">
        <v>39</v>
      </c>
      <c r="O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8"/>
      <c r="AT249" s="4"/>
      <c r="AU249" s="4"/>
      <c r="AV249" s="4"/>
      <c r="AW249" s="4"/>
      <c r="AX249" s="4"/>
      <c r="AY249" s="4"/>
      <c r="AZ249" s="4"/>
      <c r="BA249" s="4"/>
      <c r="BB249" s="8"/>
      <c r="BC249" s="4"/>
      <c r="BD249" s="4"/>
      <c r="BE249" s="4"/>
      <c r="BF249" s="4"/>
      <c r="BG249" s="4"/>
      <c r="BH249" s="4"/>
      <c r="BI249" s="4"/>
      <c r="BJ249" s="4"/>
      <c r="BK249" s="8"/>
      <c r="BL249" s="4"/>
      <c r="BM249" s="4"/>
      <c r="BN249" s="4"/>
      <c r="BO249" s="4"/>
      <c r="BP249" s="4"/>
      <c r="BQ249" s="4"/>
      <c r="BR249" s="4"/>
      <c r="BS249" s="4"/>
      <c r="BT249" s="4"/>
      <c r="BU249" s="27">
        <f>SUM(N249)</f>
        <v>39</v>
      </c>
      <c r="BV249" s="1" t="s">
        <v>131</v>
      </c>
      <c r="BW249" s="5">
        <v>244</v>
      </c>
      <c r="BX249" s="4">
        <f t="shared" si="24"/>
        <v>39</v>
      </c>
      <c r="BY249" s="4">
        <f t="shared" si="25"/>
        <v>0</v>
      </c>
      <c r="BZ249" s="4">
        <f t="shared" si="26"/>
        <v>0</v>
      </c>
      <c r="CA249" s="4">
        <f t="shared" si="27"/>
        <v>0</v>
      </c>
      <c r="CB249" s="4">
        <f t="shared" si="28"/>
        <v>0</v>
      </c>
      <c r="CC249" s="4">
        <f t="shared" si="29"/>
        <v>0</v>
      </c>
      <c r="CD249" s="4">
        <f t="shared" si="30"/>
        <v>39</v>
      </c>
      <c r="CE249" s="4">
        <f t="shared" si="31"/>
        <v>0</v>
      </c>
    </row>
    <row r="250" spans="1:87" s="17" customFormat="1">
      <c r="A250" s="18"/>
      <c r="B250" s="5">
        <v>244</v>
      </c>
      <c r="C250" s="1" t="s">
        <v>151</v>
      </c>
      <c r="D250" s="1" t="s">
        <v>101</v>
      </c>
      <c r="E250" s="5">
        <v>37827</v>
      </c>
      <c r="F250" s="7">
        <v>39</v>
      </c>
      <c r="G250" s="18"/>
      <c r="H250" s="18"/>
      <c r="I250" s="20"/>
      <c r="J250" s="18"/>
      <c r="K250" s="18"/>
      <c r="L250" s="18"/>
      <c r="M250" s="18"/>
      <c r="N250" s="25"/>
      <c r="O250" s="25"/>
      <c r="P250" s="25"/>
      <c r="Q250" s="25"/>
      <c r="R250" s="26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  <c r="AI250" s="25"/>
      <c r="AJ250" s="25"/>
      <c r="AK250" s="25"/>
      <c r="AL250" s="25"/>
      <c r="AM250" s="25"/>
      <c r="AN250" s="25"/>
      <c r="AO250" s="25"/>
      <c r="AP250" s="25"/>
      <c r="AQ250" s="25"/>
      <c r="AR250" s="25"/>
      <c r="AS250" s="7"/>
      <c r="AT250" s="2"/>
      <c r="AU250" s="2"/>
      <c r="AV250" s="2"/>
      <c r="AW250" s="2"/>
      <c r="AX250" s="2"/>
      <c r="AY250" s="3"/>
      <c r="AZ250" s="3"/>
      <c r="BA250" s="3"/>
      <c r="BB250" s="15"/>
      <c r="BC250" s="2"/>
      <c r="BD250" s="2"/>
      <c r="BE250" s="2"/>
      <c r="BF250" s="2"/>
      <c r="BG250" s="2"/>
      <c r="BH250" s="2"/>
      <c r="BI250" s="2"/>
      <c r="BJ250" s="2"/>
      <c r="BK250" s="15"/>
      <c r="BL250" s="4"/>
      <c r="BM250" s="4"/>
      <c r="BN250" s="4"/>
      <c r="BO250" s="4">
        <v>39</v>
      </c>
      <c r="BP250" s="4"/>
      <c r="BQ250" s="4"/>
      <c r="BR250" s="4"/>
      <c r="BS250" s="4"/>
      <c r="BT250" s="4"/>
      <c r="BU250" s="8">
        <f>SUM(BO250)</f>
        <v>39</v>
      </c>
      <c r="BV250" s="1" t="s">
        <v>151</v>
      </c>
      <c r="BW250" s="5">
        <v>244</v>
      </c>
      <c r="BX250" s="4">
        <f t="shared" si="24"/>
        <v>39</v>
      </c>
      <c r="BY250" s="4">
        <f t="shared" si="25"/>
        <v>0</v>
      </c>
      <c r="BZ250" s="4">
        <f t="shared" si="26"/>
        <v>0</v>
      </c>
      <c r="CA250" s="4">
        <f t="shared" si="27"/>
        <v>0</v>
      </c>
      <c r="CB250" s="4">
        <f t="shared" si="28"/>
        <v>0</v>
      </c>
      <c r="CC250" s="4">
        <f t="shared" si="29"/>
        <v>0</v>
      </c>
      <c r="CD250" s="4">
        <f t="shared" si="30"/>
        <v>39</v>
      </c>
      <c r="CE250" s="4">
        <f t="shared" si="31"/>
        <v>0</v>
      </c>
      <c r="CH250" s="18"/>
      <c r="CI250" s="18"/>
    </row>
    <row r="251" spans="1:87" s="17" customFormat="1">
      <c r="A251" s="5"/>
      <c r="B251" s="5">
        <v>246</v>
      </c>
      <c r="C251" s="1" t="s">
        <v>121</v>
      </c>
      <c r="D251" s="1" t="s">
        <v>991</v>
      </c>
      <c r="E251" s="5">
        <v>98255</v>
      </c>
      <c r="F251" s="7">
        <v>38</v>
      </c>
      <c r="G251" s="18"/>
      <c r="H251" s="18"/>
      <c r="I251" s="18"/>
      <c r="J251" s="18"/>
      <c r="K251" s="18"/>
      <c r="L251" s="18"/>
      <c r="M251" s="18"/>
      <c r="N251" s="25"/>
      <c r="O251" s="25"/>
      <c r="P251" s="25"/>
      <c r="Q251" s="25"/>
      <c r="R251" s="25"/>
      <c r="S251" s="25"/>
      <c r="T251" s="25"/>
      <c r="U251" s="25"/>
      <c r="V251" s="25">
        <v>38</v>
      </c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  <c r="AI251" s="25"/>
      <c r="AJ251" s="25"/>
      <c r="AK251" s="25"/>
      <c r="AL251" s="25"/>
      <c r="AM251" s="25"/>
      <c r="AN251" s="25"/>
      <c r="AO251" s="25"/>
      <c r="AP251" s="25"/>
      <c r="AQ251" s="25"/>
      <c r="AR251" s="25"/>
      <c r="AS251" s="7"/>
      <c r="AT251" s="4"/>
      <c r="AU251" s="2"/>
      <c r="AV251" s="2"/>
      <c r="AW251" s="2"/>
      <c r="AX251" s="2"/>
      <c r="AY251" s="3"/>
      <c r="AZ251" s="3"/>
      <c r="BA251" s="3"/>
      <c r="BB251" s="15"/>
      <c r="BC251" s="2"/>
      <c r="BD251" s="2"/>
      <c r="BE251" s="2"/>
      <c r="BF251" s="2"/>
      <c r="BG251" s="2"/>
      <c r="BH251" s="2"/>
      <c r="BI251" s="2"/>
      <c r="BJ251" s="2"/>
      <c r="BK251" s="15"/>
      <c r="BL251" s="4"/>
      <c r="BM251" s="4"/>
      <c r="BN251" s="4"/>
      <c r="BO251" s="4"/>
      <c r="BP251" s="4"/>
      <c r="BQ251" s="4"/>
      <c r="BR251" s="4"/>
      <c r="BS251" s="4"/>
      <c r="BT251" s="4"/>
      <c r="BU251" s="8">
        <f>SUM(V251)</f>
        <v>38</v>
      </c>
      <c r="BV251" s="1" t="s">
        <v>121</v>
      </c>
      <c r="BW251" s="5">
        <v>246</v>
      </c>
      <c r="BX251" s="4">
        <f t="shared" si="24"/>
        <v>38</v>
      </c>
      <c r="BY251" s="4">
        <f t="shared" si="25"/>
        <v>0</v>
      </c>
      <c r="BZ251" s="4">
        <f t="shared" si="26"/>
        <v>0</v>
      </c>
      <c r="CA251" s="4">
        <f t="shared" si="27"/>
        <v>0</v>
      </c>
      <c r="CB251" s="4">
        <f t="shared" si="28"/>
        <v>0</v>
      </c>
      <c r="CC251" s="4">
        <f t="shared" si="29"/>
        <v>0</v>
      </c>
      <c r="CD251" s="4">
        <f t="shared" si="30"/>
        <v>38</v>
      </c>
      <c r="CE251" s="4">
        <f t="shared" si="31"/>
        <v>0</v>
      </c>
      <c r="CH251" s="18"/>
      <c r="CI251" s="18"/>
    </row>
    <row r="252" spans="1:87" s="17" customFormat="1">
      <c r="A252" s="5"/>
      <c r="B252" s="5">
        <v>247</v>
      </c>
      <c r="C252" s="1" t="s">
        <v>684</v>
      </c>
      <c r="D252" s="1" t="s">
        <v>685</v>
      </c>
      <c r="E252" s="5">
        <v>90109</v>
      </c>
      <c r="F252" s="7">
        <v>37</v>
      </c>
      <c r="G252" s="18"/>
      <c r="H252" s="18"/>
      <c r="I252" s="18"/>
      <c r="J252" s="18"/>
      <c r="K252" s="18"/>
      <c r="L252" s="18"/>
      <c r="M252" s="18"/>
      <c r="N252" s="25">
        <v>37</v>
      </c>
      <c r="O252" s="25"/>
      <c r="P252" s="25"/>
      <c r="Q252" s="25"/>
      <c r="R252" s="26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  <c r="AN252" s="25"/>
      <c r="AO252" s="25"/>
      <c r="AP252" s="25"/>
      <c r="AQ252" s="25"/>
      <c r="AR252" s="25"/>
      <c r="AS252" s="7"/>
      <c r="AT252" s="2"/>
      <c r="AU252" s="4"/>
      <c r="AV252" s="4"/>
      <c r="AW252" s="4"/>
      <c r="AX252" s="4"/>
      <c r="AY252" s="4"/>
      <c r="AZ252" s="4"/>
      <c r="BA252" s="4"/>
      <c r="BB252" s="8"/>
      <c r="BC252" s="4"/>
      <c r="BD252" s="4"/>
      <c r="BE252" s="4"/>
      <c r="BF252" s="4"/>
      <c r="BG252" s="4"/>
      <c r="BH252" s="4"/>
      <c r="BI252" s="4"/>
      <c r="BJ252" s="4"/>
      <c r="BK252" s="8"/>
      <c r="BL252" s="4"/>
      <c r="BM252" s="4"/>
      <c r="BN252" s="4"/>
      <c r="BO252" s="4"/>
      <c r="BP252" s="4"/>
      <c r="BQ252" s="4"/>
      <c r="BR252" s="4"/>
      <c r="BS252" s="4"/>
      <c r="BT252" s="4"/>
      <c r="BU252" s="27">
        <f>SUM(N252)</f>
        <v>37</v>
      </c>
      <c r="BV252" s="1" t="s">
        <v>684</v>
      </c>
      <c r="BW252" s="5">
        <v>247</v>
      </c>
      <c r="BX252" s="4">
        <f t="shared" si="24"/>
        <v>37</v>
      </c>
      <c r="BY252" s="4">
        <f t="shared" si="25"/>
        <v>0</v>
      </c>
      <c r="BZ252" s="4">
        <f t="shared" si="26"/>
        <v>0</v>
      </c>
      <c r="CA252" s="4">
        <f t="shared" si="27"/>
        <v>0</v>
      </c>
      <c r="CB252" s="4">
        <f t="shared" si="28"/>
        <v>0</v>
      </c>
      <c r="CC252" s="4">
        <f t="shared" si="29"/>
        <v>0</v>
      </c>
      <c r="CD252" s="4">
        <f t="shared" si="30"/>
        <v>37</v>
      </c>
      <c r="CE252" s="4">
        <f t="shared" si="31"/>
        <v>0</v>
      </c>
      <c r="CH252" s="18"/>
      <c r="CI252" s="18"/>
    </row>
    <row r="253" spans="1:87">
      <c r="B253" s="5">
        <v>248</v>
      </c>
      <c r="C253" s="1" t="s">
        <v>722</v>
      </c>
      <c r="D253" s="1" t="s">
        <v>28</v>
      </c>
      <c r="E253" s="5">
        <v>118053</v>
      </c>
      <c r="F253" s="8">
        <v>36</v>
      </c>
      <c r="G253" s="20"/>
      <c r="H253" s="20"/>
      <c r="I253" s="20"/>
      <c r="J253" s="20"/>
      <c r="L253" s="20"/>
      <c r="M253" s="20"/>
      <c r="N253" s="26"/>
      <c r="O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>
        <v>36</v>
      </c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8"/>
      <c r="AT253" s="4"/>
      <c r="AU253" s="4"/>
      <c r="AV253" s="4"/>
      <c r="AW253" s="4"/>
      <c r="AX253" s="4"/>
      <c r="AY253" s="4"/>
      <c r="AZ253" s="4"/>
      <c r="BA253" s="4"/>
      <c r="BB253" s="8"/>
      <c r="BC253" s="4"/>
      <c r="BD253" s="4"/>
      <c r="BE253" s="4"/>
      <c r="BF253" s="4"/>
      <c r="BG253" s="4"/>
      <c r="BH253" s="4"/>
      <c r="BI253" s="4"/>
      <c r="BJ253" s="4"/>
      <c r="BK253" s="8"/>
      <c r="BL253" s="4"/>
      <c r="BM253" s="4"/>
      <c r="BN253" s="4"/>
      <c r="BO253" s="4"/>
      <c r="BP253" s="4"/>
      <c r="BQ253" s="4"/>
      <c r="BR253" s="4"/>
      <c r="BS253" s="4"/>
      <c r="BT253" s="4"/>
      <c r="BU253" s="8">
        <f>SUM(AC253)</f>
        <v>36</v>
      </c>
      <c r="BV253" s="1" t="s">
        <v>722</v>
      </c>
      <c r="BW253" s="5">
        <v>248</v>
      </c>
      <c r="BX253" s="4">
        <f t="shared" si="24"/>
        <v>36</v>
      </c>
      <c r="BY253" s="4">
        <f t="shared" si="25"/>
        <v>0</v>
      </c>
      <c r="BZ253" s="4">
        <f t="shared" si="26"/>
        <v>0</v>
      </c>
      <c r="CA253" s="4">
        <f t="shared" si="27"/>
        <v>0</v>
      </c>
      <c r="CB253" s="4">
        <f t="shared" si="28"/>
        <v>0</v>
      </c>
      <c r="CC253" s="4">
        <f t="shared" si="29"/>
        <v>0</v>
      </c>
      <c r="CD253" s="4">
        <f t="shared" si="30"/>
        <v>36</v>
      </c>
      <c r="CE253" s="4">
        <f t="shared" si="31"/>
        <v>0</v>
      </c>
    </row>
    <row r="254" spans="1:87">
      <c r="B254" s="5">
        <v>249</v>
      </c>
      <c r="C254" s="1" t="s">
        <v>756</v>
      </c>
      <c r="D254" s="1" t="s">
        <v>787</v>
      </c>
      <c r="E254" s="5">
        <v>127764</v>
      </c>
      <c r="F254" s="8">
        <v>35</v>
      </c>
      <c r="G254" s="20"/>
      <c r="H254" s="20"/>
      <c r="I254" s="20"/>
      <c r="J254" s="20"/>
      <c r="L254" s="20"/>
      <c r="M254" s="20">
        <v>35</v>
      </c>
      <c r="N254" s="26"/>
      <c r="O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8"/>
      <c r="AT254" s="4"/>
      <c r="AU254" s="2"/>
      <c r="AV254" s="2"/>
      <c r="AW254" s="2"/>
      <c r="AX254" s="2"/>
      <c r="AY254" s="3"/>
      <c r="AZ254" s="3"/>
      <c r="BA254" s="3"/>
      <c r="BB254" s="15"/>
      <c r="BC254" s="2"/>
      <c r="BD254" s="2"/>
      <c r="BE254" s="2"/>
      <c r="BF254" s="2"/>
      <c r="BG254" s="2"/>
      <c r="BH254" s="2"/>
      <c r="BI254" s="2"/>
      <c r="BJ254" s="2"/>
      <c r="BK254" s="15"/>
      <c r="BL254" s="4"/>
      <c r="BM254" s="4"/>
      <c r="BN254" s="4"/>
      <c r="BO254" s="4"/>
      <c r="BP254" s="4"/>
      <c r="BQ254" s="4"/>
      <c r="BR254" s="4"/>
      <c r="BS254" s="4"/>
      <c r="BT254" s="4"/>
      <c r="BU254" s="8">
        <f>SUM(M254)</f>
        <v>35</v>
      </c>
      <c r="BV254" s="1" t="s">
        <v>756</v>
      </c>
      <c r="BW254" s="5">
        <v>249</v>
      </c>
      <c r="BX254" s="4">
        <f t="shared" si="24"/>
        <v>35</v>
      </c>
      <c r="BY254" s="4">
        <f t="shared" si="25"/>
        <v>0</v>
      </c>
      <c r="BZ254" s="4">
        <f t="shared" si="26"/>
        <v>0</v>
      </c>
      <c r="CA254" s="4">
        <f t="shared" si="27"/>
        <v>0</v>
      </c>
      <c r="CB254" s="4">
        <f t="shared" si="28"/>
        <v>0</v>
      </c>
      <c r="CC254" s="4">
        <f t="shared" si="29"/>
        <v>0</v>
      </c>
      <c r="CD254" s="4">
        <f t="shared" si="30"/>
        <v>35</v>
      </c>
      <c r="CE254" s="4">
        <f t="shared" si="31"/>
        <v>0</v>
      </c>
    </row>
    <row r="255" spans="1:87">
      <c r="B255" s="5">
        <v>249</v>
      </c>
      <c r="C255" s="1" t="s">
        <v>791</v>
      </c>
      <c r="D255" s="1" t="s">
        <v>792</v>
      </c>
      <c r="E255" s="5" t="s">
        <v>1036</v>
      </c>
      <c r="F255" s="7">
        <v>35</v>
      </c>
      <c r="N255" s="25">
        <v>0</v>
      </c>
      <c r="T255" s="25">
        <v>0</v>
      </c>
      <c r="AC255" s="25">
        <v>35</v>
      </c>
      <c r="AT255" s="2"/>
      <c r="AU255" s="4"/>
      <c r="AV255" s="4"/>
      <c r="AW255" s="4"/>
      <c r="AX255" s="4"/>
      <c r="AY255" s="4"/>
      <c r="AZ255" s="4"/>
      <c r="BA255" s="4"/>
      <c r="BB255" s="8"/>
      <c r="BC255" s="4"/>
      <c r="BD255" s="4"/>
      <c r="BE255" s="4"/>
      <c r="BF255" s="4"/>
      <c r="BG255" s="4"/>
      <c r="BH255" s="4"/>
      <c r="BI255" s="4"/>
      <c r="BJ255" s="4"/>
      <c r="BK255" s="8"/>
      <c r="BL255" s="4"/>
      <c r="BM255" s="4"/>
      <c r="BN255" s="4"/>
      <c r="BO255" s="4"/>
      <c r="BP255" s="4"/>
      <c r="BQ255" s="4"/>
      <c r="BR255" s="4"/>
      <c r="BS255" s="4"/>
      <c r="BT255" s="4"/>
      <c r="BU255" s="8">
        <f>SUM(AC255)</f>
        <v>35</v>
      </c>
      <c r="BV255" s="1" t="s">
        <v>791</v>
      </c>
      <c r="BW255" s="5">
        <v>249</v>
      </c>
      <c r="BX255" s="4">
        <f t="shared" si="24"/>
        <v>35</v>
      </c>
      <c r="BY255" s="4">
        <f t="shared" si="25"/>
        <v>0</v>
      </c>
      <c r="BZ255" s="4">
        <f t="shared" si="26"/>
        <v>0</v>
      </c>
      <c r="CA255" s="4">
        <f t="shared" si="27"/>
        <v>0</v>
      </c>
      <c r="CB255" s="4">
        <f t="shared" si="28"/>
        <v>0</v>
      </c>
      <c r="CC255" s="4">
        <f t="shared" si="29"/>
        <v>0</v>
      </c>
      <c r="CD255" s="4">
        <f t="shared" si="30"/>
        <v>35</v>
      </c>
      <c r="CE255" s="4">
        <f t="shared" si="31"/>
        <v>0</v>
      </c>
    </row>
    <row r="256" spans="1:87">
      <c r="B256" s="5">
        <v>249</v>
      </c>
      <c r="C256" s="1" t="s">
        <v>1039</v>
      </c>
      <c r="D256" s="1" t="s">
        <v>1040</v>
      </c>
      <c r="E256" s="5" t="s">
        <v>1041</v>
      </c>
      <c r="F256" s="7">
        <v>35</v>
      </c>
      <c r="AC256" s="25">
        <v>35</v>
      </c>
      <c r="AT256" s="2"/>
      <c r="AU256" s="4"/>
      <c r="AV256" s="4"/>
      <c r="AW256" s="4"/>
      <c r="AX256" s="4"/>
      <c r="AY256" s="4"/>
      <c r="AZ256" s="4"/>
      <c r="BA256" s="4"/>
      <c r="BB256" s="8"/>
      <c r="BC256" s="4"/>
      <c r="BD256" s="4"/>
      <c r="BE256" s="4"/>
      <c r="BF256" s="4"/>
      <c r="BG256" s="4"/>
      <c r="BH256" s="4"/>
      <c r="BI256" s="4"/>
      <c r="BJ256" s="4"/>
      <c r="BK256" s="8"/>
      <c r="BL256" s="4"/>
      <c r="BM256" s="4"/>
      <c r="BN256" s="4"/>
      <c r="BO256" s="4"/>
      <c r="BP256" s="4"/>
      <c r="BQ256" s="4"/>
      <c r="BR256" s="4"/>
      <c r="BS256" s="4"/>
      <c r="BT256" s="4"/>
      <c r="BU256" s="8">
        <f>SUM(AC256)</f>
        <v>35</v>
      </c>
      <c r="BV256" s="1" t="s">
        <v>1039</v>
      </c>
      <c r="BW256" s="5">
        <v>249</v>
      </c>
      <c r="BX256" s="4">
        <f t="shared" si="24"/>
        <v>35</v>
      </c>
      <c r="BY256" s="4">
        <f t="shared" si="25"/>
        <v>0</v>
      </c>
      <c r="BZ256" s="4">
        <f t="shared" si="26"/>
        <v>0</v>
      </c>
      <c r="CA256" s="4">
        <f t="shared" si="27"/>
        <v>0</v>
      </c>
      <c r="CB256" s="4">
        <f t="shared" si="28"/>
        <v>0</v>
      </c>
      <c r="CC256" s="4">
        <f t="shared" si="29"/>
        <v>0</v>
      </c>
      <c r="CD256" s="4">
        <f t="shared" si="30"/>
        <v>35</v>
      </c>
      <c r="CE256" s="4">
        <f t="shared" si="31"/>
        <v>0</v>
      </c>
    </row>
    <row r="257" spans="1:87">
      <c r="A257" s="18"/>
      <c r="B257" s="5">
        <v>252</v>
      </c>
      <c r="C257" s="1" t="s">
        <v>764</v>
      </c>
      <c r="D257" s="1" t="s">
        <v>765</v>
      </c>
      <c r="E257" s="5">
        <v>124803</v>
      </c>
      <c r="F257" s="7">
        <v>30</v>
      </c>
      <c r="I257" s="20"/>
      <c r="R257" s="26"/>
      <c r="T257" s="26">
        <v>30</v>
      </c>
      <c r="AT257" s="4"/>
      <c r="AU257" s="2"/>
      <c r="AV257" s="2"/>
      <c r="AW257" s="2"/>
      <c r="AX257" s="2"/>
      <c r="AY257" s="3"/>
      <c r="AZ257" s="3"/>
      <c r="BA257" s="3"/>
      <c r="BB257" s="15"/>
      <c r="BC257" s="2"/>
      <c r="BD257" s="2"/>
      <c r="BE257" s="2"/>
      <c r="BF257" s="2"/>
      <c r="BG257" s="2"/>
      <c r="BH257" s="2"/>
      <c r="BI257" s="2"/>
      <c r="BJ257" s="2"/>
      <c r="BK257" s="15"/>
      <c r="BL257" s="4"/>
      <c r="BM257" s="4"/>
      <c r="BN257" s="4"/>
      <c r="BO257" s="4"/>
      <c r="BP257" s="4"/>
      <c r="BQ257" s="4"/>
      <c r="BR257" s="4"/>
      <c r="BS257" s="4"/>
      <c r="BT257" s="4"/>
      <c r="BU257" s="8">
        <f>SUM(T257)</f>
        <v>30</v>
      </c>
      <c r="BV257" s="1" t="s">
        <v>764</v>
      </c>
      <c r="BW257" s="5">
        <v>252</v>
      </c>
      <c r="BX257" s="4">
        <f t="shared" si="24"/>
        <v>30</v>
      </c>
      <c r="BY257" s="4">
        <f t="shared" si="25"/>
        <v>0</v>
      </c>
      <c r="BZ257" s="4">
        <f t="shared" si="26"/>
        <v>0</v>
      </c>
      <c r="CA257" s="4">
        <f t="shared" si="27"/>
        <v>0</v>
      </c>
      <c r="CB257" s="4">
        <f t="shared" si="28"/>
        <v>0</v>
      </c>
      <c r="CC257" s="4">
        <f t="shared" si="29"/>
        <v>0</v>
      </c>
      <c r="CD257" s="4">
        <f t="shared" si="30"/>
        <v>30</v>
      </c>
      <c r="CE257" s="4">
        <f t="shared" si="31"/>
        <v>0</v>
      </c>
    </row>
    <row r="258" spans="1:87">
      <c r="B258" s="5">
        <v>252</v>
      </c>
      <c r="C258" s="1" t="s">
        <v>762</v>
      </c>
      <c r="D258" s="1" t="s">
        <v>763</v>
      </c>
      <c r="E258" s="5">
        <v>94858</v>
      </c>
      <c r="F258" s="7">
        <v>30</v>
      </c>
      <c r="N258" s="25">
        <v>30</v>
      </c>
      <c r="R258" s="26"/>
      <c r="AT258" s="4"/>
      <c r="AU258" s="2"/>
      <c r="AV258" s="2"/>
      <c r="AW258" s="2"/>
      <c r="AX258" s="2"/>
      <c r="AY258" s="3"/>
      <c r="AZ258" s="3"/>
      <c r="BA258" s="3"/>
      <c r="BB258" s="15"/>
      <c r="BC258" s="2"/>
      <c r="BD258" s="2"/>
      <c r="BE258" s="2"/>
      <c r="BF258" s="2"/>
      <c r="BG258" s="2"/>
      <c r="BH258" s="2"/>
      <c r="BI258" s="2"/>
      <c r="BJ258" s="2"/>
      <c r="BK258" s="15"/>
      <c r="BL258" s="4"/>
      <c r="BM258" s="4"/>
      <c r="BN258" s="4"/>
      <c r="BO258" s="4"/>
      <c r="BP258" s="4"/>
      <c r="BQ258" s="4"/>
      <c r="BR258" s="4"/>
      <c r="BS258" s="4"/>
      <c r="BT258" s="4"/>
      <c r="BU258" s="27">
        <f>SUM(N258)</f>
        <v>30</v>
      </c>
      <c r="BV258" s="1" t="s">
        <v>762</v>
      </c>
      <c r="BW258" s="5">
        <v>252</v>
      </c>
      <c r="BX258" s="4">
        <f t="shared" si="24"/>
        <v>30</v>
      </c>
      <c r="BY258" s="4">
        <f t="shared" si="25"/>
        <v>0</v>
      </c>
      <c r="BZ258" s="4">
        <f t="shared" si="26"/>
        <v>0</v>
      </c>
      <c r="CA258" s="4">
        <f t="shared" si="27"/>
        <v>0</v>
      </c>
      <c r="CB258" s="4">
        <f t="shared" si="28"/>
        <v>0</v>
      </c>
      <c r="CC258" s="4">
        <f t="shared" si="29"/>
        <v>0</v>
      </c>
      <c r="CD258" s="4">
        <f t="shared" si="30"/>
        <v>30</v>
      </c>
      <c r="CE258" s="4">
        <f t="shared" si="31"/>
        <v>0</v>
      </c>
    </row>
    <row r="259" spans="1:87">
      <c r="B259" s="5">
        <v>254</v>
      </c>
      <c r="C259" s="1" t="s">
        <v>583</v>
      </c>
      <c r="D259" s="1" t="s">
        <v>667</v>
      </c>
      <c r="E259" s="5">
        <v>115102</v>
      </c>
      <c r="F259" s="8">
        <v>29</v>
      </c>
      <c r="G259" s="20"/>
      <c r="H259" s="20"/>
      <c r="I259" s="20"/>
      <c r="J259" s="20"/>
      <c r="L259" s="20"/>
      <c r="M259" s="20"/>
      <c r="N259" s="26"/>
      <c r="O259" s="26"/>
      <c r="P259" s="25">
        <v>0</v>
      </c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>
        <v>0</v>
      </c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8"/>
      <c r="AT259" s="4"/>
      <c r="AU259" s="4"/>
      <c r="AV259" s="4"/>
      <c r="AW259" s="4"/>
      <c r="AX259" s="4"/>
      <c r="AY259" s="4"/>
      <c r="AZ259" s="4"/>
      <c r="BA259" s="4"/>
      <c r="BB259" s="8"/>
      <c r="BC259" s="4"/>
      <c r="BD259" s="4"/>
      <c r="BE259" s="4"/>
      <c r="BF259" s="4"/>
      <c r="BG259" s="4"/>
      <c r="BH259" s="4"/>
      <c r="BI259" s="4"/>
      <c r="BJ259" s="4"/>
      <c r="BK259" s="8"/>
      <c r="BL259" s="4">
        <v>29</v>
      </c>
      <c r="BM259" s="4"/>
      <c r="BN259" s="4"/>
      <c r="BO259" s="4"/>
      <c r="BP259" s="4"/>
      <c r="BQ259" s="4"/>
      <c r="BR259" s="4"/>
      <c r="BS259" s="4"/>
      <c r="BT259" s="4"/>
      <c r="BU259" s="8">
        <f>SUM(BL259)</f>
        <v>29</v>
      </c>
      <c r="BV259" s="1" t="s">
        <v>583</v>
      </c>
      <c r="BW259" s="5">
        <v>254</v>
      </c>
      <c r="BX259" s="4">
        <f t="shared" si="24"/>
        <v>29</v>
      </c>
      <c r="BY259" s="4">
        <f t="shared" si="25"/>
        <v>0</v>
      </c>
      <c r="BZ259" s="4">
        <f t="shared" si="26"/>
        <v>0</v>
      </c>
      <c r="CA259" s="4">
        <f t="shared" si="27"/>
        <v>0</v>
      </c>
      <c r="CB259" s="4">
        <f t="shared" si="28"/>
        <v>0</v>
      </c>
      <c r="CC259" s="4">
        <f t="shared" si="29"/>
        <v>0</v>
      </c>
      <c r="CD259" s="4">
        <f t="shared" si="30"/>
        <v>29</v>
      </c>
      <c r="CE259" s="4">
        <f t="shared" si="31"/>
        <v>0</v>
      </c>
    </row>
    <row r="260" spans="1:87">
      <c r="B260" s="5">
        <v>254</v>
      </c>
      <c r="C260" s="1" t="s">
        <v>1011</v>
      </c>
      <c r="D260" s="1" t="s">
        <v>50</v>
      </c>
      <c r="E260" s="5">
        <v>134848</v>
      </c>
      <c r="F260" s="8">
        <v>29</v>
      </c>
      <c r="G260" s="20"/>
      <c r="H260" s="20"/>
      <c r="I260" s="20"/>
      <c r="J260" s="20"/>
      <c r="L260" s="20"/>
      <c r="M260" s="20"/>
      <c r="N260" s="26"/>
      <c r="O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>
        <v>29</v>
      </c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>
        <v>0</v>
      </c>
      <c r="AN260" s="26">
        <v>0</v>
      </c>
      <c r="AO260" s="26"/>
      <c r="AP260" s="26"/>
      <c r="AQ260" s="26"/>
      <c r="AR260" s="26"/>
      <c r="AS260" s="8"/>
      <c r="AT260" s="4"/>
      <c r="AU260" s="2"/>
      <c r="AV260" s="4"/>
      <c r="AW260" s="4"/>
      <c r="AX260" s="4"/>
      <c r="AY260" s="4"/>
      <c r="AZ260" s="4"/>
      <c r="BA260" s="4"/>
      <c r="BB260" s="8"/>
      <c r="BC260" s="4"/>
      <c r="BD260" s="4"/>
      <c r="BE260" s="4"/>
      <c r="BF260" s="4"/>
      <c r="BG260" s="4"/>
      <c r="BH260" s="4"/>
      <c r="BI260" s="4"/>
      <c r="BJ260" s="4"/>
      <c r="BK260" s="8"/>
      <c r="BL260" s="4"/>
      <c r="BM260" s="4"/>
      <c r="BN260" s="4"/>
      <c r="BO260" s="4"/>
      <c r="BP260" s="4"/>
      <c r="BQ260" s="4"/>
      <c r="BR260" s="4"/>
      <c r="BS260" s="4"/>
      <c r="BT260" s="4"/>
      <c r="BU260" s="8">
        <f>SUM(Z260)</f>
        <v>29</v>
      </c>
      <c r="BV260" s="1" t="s">
        <v>1011</v>
      </c>
      <c r="BW260" s="5">
        <v>254</v>
      </c>
      <c r="BX260" s="4">
        <f t="shared" si="24"/>
        <v>29</v>
      </c>
      <c r="BY260" s="4">
        <f t="shared" si="25"/>
        <v>0</v>
      </c>
      <c r="BZ260" s="4">
        <f t="shared" si="26"/>
        <v>0</v>
      </c>
      <c r="CA260" s="4">
        <f t="shared" si="27"/>
        <v>0</v>
      </c>
      <c r="CB260" s="4">
        <f t="shared" si="28"/>
        <v>0</v>
      </c>
      <c r="CC260" s="4">
        <f t="shared" si="29"/>
        <v>0</v>
      </c>
      <c r="CD260" s="4">
        <f t="shared" si="30"/>
        <v>29</v>
      </c>
      <c r="CE260" s="4">
        <f t="shared" si="31"/>
        <v>0</v>
      </c>
    </row>
    <row r="261" spans="1:87">
      <c r="B261" s="5">
        <v>254</v>
      </c>
      <c r="C261" s="1" t="s">
        <v>828</v>
      </c>
      <c r="D261" s="1" t="s">
        <v>610</v>
      </c>
      <c r="E261" s="5">
        <v>132213</v>
      </c>
      <c r="F261" s="8">
        <v>29</v>
      </c>
      <c r="G261" s="20"/>
      <c r="H261" s="20"/>
      <c r="I261" s="20"/>
      <c r="J261" s="20"/>
      <c r="L261" s="20"/>
      <c r="M261" s="20"/>
      <c r="N261" s="26"/>
      <c r="O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>
        <v>29</v>
      </c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8"/>
      <c r="AT261" s="4"/>
      <c r="AU261" s="2"/>
      <c r="AV261" s="4"/>
      <c r="AW261" s="4"/>
      <c r="AX261" s="4"/>
      <c r="AY261" s="4"/>
      <c r="AZ261" s="4"/>
      <c r="BA261" s="4"/>
      <c r="BB261" s="8"/>
      <c r="BC261" s="4"/>
      <c r="BD261" s="4"/>
      <c r="BE261" s="4"/>
      <c r="BF261" s="4"/>
      <c r="BG261" s="4"/>
      <c r="BH261" s="4"/>
      <c r="BI261" s="4"/>
      <c r="BJ261" s="4"/>
      <c r="BK261" s="8"/>
      <c r="BL261" s="4"/>
      <c r="BM261" s="4"/>
      <c r="BN261" s="4"/>
      <c r="BO261" s="4"/>
      <c r="BP261" s="4"/>
      <c r="BQ261" s="4"/>
      <c r="BR261" s="4"/>
      <c r="BS261" s="4"/>
      <c r="BT261" s="4"/>
      <c r="BU261" s="8">
        <f>SUM(Z261)</f>
        <v>29</v>
      </c>
      <c r="BV261" s="1" t="s">
        <v>828</v>
      </c>
      <c r="BW261" s="5">
        <v>254</v>
      </c>
      <c r="BX261" s="4">
        <f t="shared" si="24"/>
        <v>29</v>
      </c>
      <c r="BY261" s="4">
        <f t="shared" si="25"/>
        <v>0</v>
      </c>
      <c r="BZ261" s="4">
        <f t="shared" si="26"/>
        <v>0</v>
      </c>
      <c r="CA261" s="4">
        <f t="shared" si="27"/>
        <v>0</v>
      </c>
      <c r="CB261" s="4">
        <f t="shared" si="28"/>
        <v>0</v>
      </c>
      <c r="CC261" s="4">
        <f t="shared" si="29"/>
        <v>0</v>
      </c>
      <c r="CD261" s="4">
        <f t="shared" si="30"/>
        <v>29</v>
      </c>
      <c r="CE261" s="4">
        <f t="shared" si="31"/>
        <v>0</v>
      </c>
    </row>
    <row r="262" spans="1:87">
      <c r="B262" s="5">
        <v>257</v>
      </c>
      <c r="C262" s="17" t="s">
        <v>844</v>
      </c>
      <c r="D262" s="17" t="s">
        <v>577</v>
      </c>
      <c r="E262" s="18">
        <v>53591</v>
      </c>
      <c r="F262" s="7">
        <v>25</v>
      </c>
      <c r="I262" s="20"/>
      <c r="R262" s="26"/>
      <c r="AT262" s="20"/>
      <c r="AU262" s="19"/>
      <c r="AV262" s="19"/>
      <c r="AW262" s="19"/>
      <c r="AX262" s="19"/>
      <c r="AY262" s="21"/>
      <c r="AZ262" s="21"/>
      <c r="BA262" s="21"/>
      <c r="BB262" s="15"/>
      <c r="BC262" s="19"/>
      <c r="BD262" s="19"/>
      <c r="BE262" s="19"/>
      <c r="BF262" s="19"/>
      <c r="BG262" s="19"/>
      <c r="BH262" s="19"/>
      <c r="BI262" s="19"/>
      <c r="BJ262" s="19"/>
      <c r="BK262" s="15"/>
      <c r="BL262" s="20"/>
      <c r="BM262" s="20"/>
      <c r="BN262" s="20"/>
      <c r="BO262" s="20"/>
      <c r="BP262" s="20"/>
      <c r="BQ262" s="20">
        <v>25</v>
      </c>
      <c r="BR262" s="20"/>
      <c r="BS262" s="20"/>
      <c r="BT262" s="20"/>
      <c r="BU262" s="8">
        <f>SUM(BQ262)</f>
        <v>25</v>
      </c>
      <c r="BV262" s="17" t="s">
        <v>844</v>
      </c>
      <c r="BW262" s="5">
        <v>257</v>
      </c>
      <c r="BX262" s="4">
        <f t="shared" si="24"/>
        <v>25</v>
      </c>
      <c r="BY262" s="4">
        <f t="shared" si="25"/>
        <v>0</v>
      </c>
      <c r="BZ262" s="4">
        <f t="shared" si="26"/>
        <v>0</v>
      </c>
      <c r="CA262" s="4">
        <f t="shared" si="27"/>
        <v>0</v>
      </c>
      <c r="CB262" s="4">
        <f t="shared" si="28"/>
        <v>0</v>
      </c>
      <c r="CC262" s="4">
        <f t="shared" si="29"/>
        <v>0</v>
      </c>
      <c r="CD262" s="4">
        <f t="shared" si="30"/>
        <v>25</v>
      </c>
      <c r="CE262" s="4">
        <f t="shared" si="31"/>
        <v>0</v>
      </c>
    </row>
    <row r="263" spans="1:87">
      <c r="B263" s="5">
        <v>258</v>
      </c>
      <c r="C263" s="1" t="s">
        <v>712</v>
      </c>
      <c r="D263" s="1" t="s">
        <v>62</v>
      </c>
      <c r="E263" s="5">
        <v>119770</v>
      </c>
      <c r="F263" s="8">
        <v>22</v>
      </c>
      <c r="G263" s="20"/>
      <c r="H263" s="20"/>
      <c r="I263" s="20"/>
      <c r="J263" s="20"/>
      <c r="L263" s="20"/>
      <c r="M263" s="20"/>
      <c r="N263" s="26"/>
      <c r="O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8"/>
      <c r="AT263" s="4"/>
      <c r="AU263" s="2"/>
      <c r="AV263" s="2"/>
      <c r="AW263" s="2"/>
      <c r="AX263" s="2"/>
      <c r="AY263" s="3"/>
      <c r="AZ263" s="3"/>
      <c r="BA263" s="3"/>
      <c r="BB263" s="15"/>
      <c r="BC263" s="2"/>
      <c r="BD263" s="2"/>
      <c r="BE263" s="2"/>
      <c r="BF263" s="2"/>
      <c r="BG263" s="2"/>
      <c r="BH263" s="2"/>
      <c r="BI263" s="2"/>
      <c r="BJ263" s="2"/>
      <c r="BK263" s="15"/>
      <c r="BL263" s="4"/>
      <c r="BM263" s="4"/>
      <c r="BN263" s="4">
        <v>22</v>
      </c>
      <c r="BO263" s="4"/>
      <c r="BP263" s="4"/>
      <c r="BQ263" s="4"/>
      <c r="BR263" s="4"/>
      <c r="BS263" s="4"/>
      <c r="BT263" s="4"/>
      <c r="BU263" s="8">
        <f>SUM(BN263)</f>
        <v>22</v>
      </c>
      <c r="BV263" s="1" t="s">
        <v>712</v>
      </c>
      <c r="BW263" s="5">
        <v>258</v>
      </c>
      <c r="BX263" s="4">
        <f t="shared" ref="BX263:BX268" si="32">IF(COUNT(H263:BT263)&gt;0,LARGE(H263:BT263,1),0)</f>
        <v>22</v>
      </c>
      <c r="BY263" s="4">
        <f t="shared" ref="BY263:BY268" si="33">IF(COUNT(H263:BT263)&gt;1,LARGE(H263:BT263,2),0)</f>
        <v>0</v>
      </c>
      <c r="BZ263" s="4">
        <f t="shared" ref="BZ263:BZ268" si="34">IF(COUNT(H263:BT263)&gt;2,LARGE(H263:BT263,3),0)</f>
        <v>0</v>
      </c>
      <c r="CA263" s="4">
        <f t="shared" ref="CA263:CA268" si="35">IF(COUNT(H263:BT263)&gt;3,LARGE(H263:BT263,4),0)</f>
        <v>0</v>
      </c>
      <c r="CB263" s="4">
        <f t="shared" ref="CB263:CB268" si="36">IF(COUNT(H263:BT263)&gt;4,LARGE(H263:BT263,5),0)</f>
        <v>0</v>
      </c>
      <c r="CC263" s="4">
        <f t="shared" si="29"/>
        <v>0</v>
      </c>
      <c r="CD263" s="4">
        <f t="shared" si="30"/>
        <v>22</v>
      </c>
      <c r="CE263" s="4">
        <f t="shared" si="31"/>
        <v>0</v>
      </c>
    </row>
    <row r="264" spans="1:87">
      <c r="B264" s="5">
        <v>258</v>
      </c>
      <c r="C264" s="1" t="s">
        <v>604</v>
      </c>
      <c r="D264" s="1" t="s">
        <v>168</v>
      </c>
      <c r="E264" s="5">
        <v>105598</v>
      </c>
      <c r="F264" s="8">
        <v>22</v>
      </c>
      <c r="G264" s="20"/>
      <c r="H264" s="20"/>
      <c r="I264" s="20"/>
      <c r="J264" s="20"/>
      <c r="L264" s="20"/>
      <c r="M264" s="20"/>
      <c r="N264" s="26"/>
      <c r="O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8"/>
      <c r="AT264" s="4"/>
      <c r="AU264" s="4"/>
      <c r="AV264" s="4"/>
      <c r="AW264" s="4"/>
      <c r="AX264" s="4"/>
      <c r="AY264" s="4"/>
      <c r="AZ264" s="4"/>
      <c r="BA264" s="4"/>
      <c r="BB264" s="8"/>
      <c r="BC264" s="4"/>
      <c r="BD264" s="4"/>
      <c r="BE264" s="4"/>
      <c r="BF264" s="4"/>
      <c r="BG264" s="4"/>
      <c r="BH264" s="4"/>
      <c r="BI264" s="4"/>
      <c r="BJ264" s="4"/>
      <c r="BK264" s="8"/>
      <c r="BL264" s="4"/>
      <c r="BM264" s="4"/>
      <c r="BN264" s="4">
        <v>22</v>
      </c>
      <c r="BO264" s="4"/>
      <c r="BP264" s="4"/>
      <c r="BQ264" s="4"/>
      <c r="BR264" s="4"/>
      <c r="BS264" s="4"/>
      <c r="BT264" s="4"/>
      <c r="BU264" s="8">
        <f>SUM(BN264)</f>
        <v>22</v>
      </c>
      <c r="BV264" s="1" t="s">
        <v>604</v>
      </c>
      <c r="BW264" s="5">
        <v>258</v>
      </c>
      <c r="BX264" s="4">
        <f t="shared" si="32"/>
        <v>22</v>
      </c>
      <c r="BY264" s="4">
        <f t="shared" si="33"/>
        <v>0</v>
      </c>
      <c r="BZ264" s="4">
        <f t="shared" si="34"/>
        <v>0</v>
      </c>
      <c r="CA264" s="4">
        <f t="shared" si="35"/>
        <v>0</v>
      </c>
      <c r="CB264" s="4">
        <f t="shared" si="36"/>
        <v>0</v>
      </c>
      <c r="CC264" s="4">
        <f t="shared" si="29"/>
        <v>0</v>
      </c>
      <c r="CD264" s="4">
        <f t="shared" ref="CD264:CD327" si="37">SUM(BX264:CC264)</f>
        <v>22</v>
      </c>
      <c r="CE264" s="4">
        <f t="shared" ref="CE264:CE327" si="38">BU264-CD264</f>
        <v>0</v>
      </c>
    </row>
    <row r="265" spans="1:87">
      <c r="B265" s="5">
        <v>260</v>
      </c>
      <c r="C265" s="17" t="s">
        <v>830</v>
      </c>
      <c r="D265" s="17" t="s">
        <v>79</v>
      </c>
      <c r="E265" s="18">
        <v>44707</v>
      </c>
      <c r="F265" s="7">
        <v>15</v>
      </c>
      <c r="I265" s="20"/>
      <c r="R265" s="26"/>
      <c r="AO265" s="25">
        <f>ROUNDDOWN(IF(ISNUMBER(AP265),VLOOKUP(AP265,Domestic1,2)*AO$3),0)</f>
        <v>15</v>
      </c>
      <c r="AP265" s="25">
        <v>1</v>
      </c>
      <c r="AT265" s="20"/>
      <c r="AU265" s="19"/>
      <c r="AV265" s="19"/>
      <c r="AW265" s="19"/>
      <c r="AX265" s="19"/>
      <c r="AY265" s="21"/>
      <c r="AZ265" s="21"/>
      <c r="BA265" s="21"/>
      <c r="BB265" s="15"/>
      <c r="BC265" s="19"/>
      <c r="BD265" s="19"/>
      <c r="BE265" s="19"/>
      <c r="BF265" s="19"/>
      <c r="BG265" s="19"/>
      <c r="BH265" s="19"/>
      <c r="BI265" s="19"/>
      <c r="BJ265" s="19"/>
      <c r="BK265" s="15"/>
      <c r="BL265" s="20"/>
      <c r="BM265" s="20"/>
      <c r="BN265" s="20"/>
      <c r="BO265" s="20"/>
      <c r="BP265" s="20"/>
      <c r="BQ265" s="20"/>
      <c r="BR265" s="20"/>
      <c r="BS265" s="20"/>
      <c r="BT265" s="20"/>
      <c r="BU265" s="8">
        <f>SUM(AO265)</f>
        <v>15</v>
      </c>
      <c r="BV265" s="17" t="s">
        <v>830</v>
      </c>
      <c r="BW265" s="5">
        <v>260</v>
      </c>
      <c r="BX265" s="4">
        <f t="shared" si="32"/>
        <v>15</v>
      </c>
      <c r="BY265" s="4">
        <f t="shared" si="33"/>
        <v>1</v>
      </c>
      <c r="BZ265" s="4">
        <f t="shared" si="34"/>
        <v>0</v>
      </c>
      <c r="CA265" s="4">
        <f t="shared" si="35"/>
        <v>0</v>
      </c>
      <c r="CB265" s="4">
        <f t="shared" si="36"/>
        <v>0</v>
      </c>
      <c r="CC265" s="4">
        <f t="shared" si="29"/>
        <v>0</v>
      </c>
      <c r="CD265" s="4">
        <f t="shared" si="37"/>
        <v>16</v>
      </c>
      <c r="CE265" s="4">
        <f t="shared" si="38"/>
        <v>-1</v>
      </c>
    </row>
    <row r="266" spans="1:87">
      <c r="B266" s="5">
        <v>261</v>
      </c>
      <c r="C266" s="17" t="s">
        <v>831</v>
      </c>
      <c r="D266" s="17" t="s">
        <v>1116</v>
      </c>
      <c r="E266" s="18">
        <v>124238</v>
      </c>
      <c r="F266" s="7">
        <v>12</v>
      </c>
      <c r="I266" s="20"/>
      <c r="R266" s="26"/>
      <c r="AO266" s="25">
        <f>ROUNDDOWN(IF(ISNUMBER(AP266),VLOOKUP(AP266,Domestic1,2)*AO$3),0)</f>
        <v>12</v>
      </c>
      <c r="AP266" s="25">
        <v>2</v>
      </c>
      <c r="AT266" s="20"/>
      <c r="AU266" s="19"/>
      <c r="AV266" s="19"/>
      <c r="AW266" s="19"/>
      <c r="AX266" s="19"/>
      <c r="AY266" s="21"/>
      <c r="AZ266" s="21"/>
      <c r="BA266" s="21"/>
      <c r="BB266" s="15"/>
      <c r="BC266" s="19"/>
      <c r="BD266" s="19"/>
      <c r="BE266" s="19"/>
      <c r="BF266" s="19"/>
      <c r="BG266" s="19"/>
      <c r="BH266" s="19"/>
      <c r="BI266" s="19"/>
      <c r="BJ266" s="19"/>
      <c r="BK266" s="15"/>
      <c r="BL266" s="20"/>
      <c r="BM266" s="20"/>
      <c r="BN266" s="20"/>
      <c r="BO266" s="20"/>
      <c r="BP266" s="20"/>
      <c r="BQ266" s="20"/>
      <c r="BR266" s="20"/>
      <c r="BS266" s="20"/>
      <c r="BT266" s="20"/>
      <c r="BU266" s="8">
        <f>SUM(AO266)</f>
        <v>12</v>
      </c>
      <c r="BV266" s="17" t="s">
        <v>831</v>
      </c>
      <c r="BW266" s="5">
        <v>261</v>
      </c>
      <c r="BX266" s="4">
        <f t="shared" si="32"/>
        <v>12</v>
      </c>
      <c r="BY266" s="4">
        <f t="shared" si="33"/>
        <v>2</v>
      </c>
      <c r="BZ266" s="4">
        <f t="shared" si="34"/>
        <v>0</v>
      </c>
      <c r="CA266" s="4">
        <f t="shared" si="35"/>
        <v>0</v>
      </c>
      <c r="CB266" s="4">
        <f t="shared" si="36"/>
        <v>0</v>
      </c>
      <c r="CC266" s="4">
        <f t="shared" si="29"/>
        <v>0</v>
      </c>
      <c r="CD266" s="4">
        <f t="shared" si="37"/>
        <v>14</v>
      </c>
      <c r="CE266" s="4">
        <f t="shared" si="38"/>
        <v>-2</v>
      </c>
    </row>
    <row r="267" spans="1:87">
      <c r="B267" s="5">
        <v>262</v>
      </c>
      <c r="C267" s="17" t="s">
        <v>834</v>
      </c>
      <c r="D267" s="17" t="s">
        <v>835</v>
      </c>
      <c r="E267" s="18">
        <v>97941</v>
      </c>
      <c r="F267" s="7">
        <v>10</v>
      </c>
      <c r="I267" s="20"/>
      <c r="R267" s="26"/>
      <c r="AT267" s="20"/>
      <c r="AU267" s="19"/>
      <c r="AV267" s="19"/>
      <c r="AW267" s="19"/>
      <c r="AX267" s="19"/>
      <c r="AY267" s="21"/>
      <c r="AZ267" s="21"/>
      <c r="BA267" s="21"/>
      <c r="BB267" s="15"/>
      <c r="BC267" s="19"/>
      <c r="BD267" s="19"/>
      <c r="BE267" s="19"/>
      <c r="BF267" s="19"/>
      <c r="BG267" s="19"/>
      <c r="BH267" s="19"/>
      <c r="BI267" s="19"/>
      <c r="BJ267" s="19"/>
      <c r="BK267" s="15"/>
      <c r="BL267" s="20"/>
      <c r="BM267" s="4">
        <v>10</v>
      </c>
      <c r="BN267" s="20"/>
      <c r="BO267" s="20"/>
      <c r="BP267" s="20"/>
      <c r="BQ267" s="20"/>
      <c r="BR267" s="20"/>
      <c r="BS267" s="20"/>
      <c r="BT267" s="20"/>
      <c r="BU267" s="8">
        <f>SUM(BM267)</f>
        <v>10</v>
      </c>
      <c r="BV267" s="17" t="s">
        <v>834</v>
      </c>
      <c r="BW267" s="5">
        <v>262</v>
      </c>
      <c r="BX267" s="4">
        <f t="shared" si="32"/>
        <v>10</v>
      </c>
      <c r="BY267" s="4">
        <f t="shared" si="33"/>
        <v>0</v>
      </c>
      <c r="BZ267" s="4">
        <f t="shared" si="34"/>
        <v>0</v>
      </c>
      <c r="CA267" s="4">
        <f t="shared" si="35"/>
        <v>0</v>
      </c>
      <c r="CB267" s="4">
        <f t="shared" si="36"/>
        <v>0</v>
      </c>
      <c r="CC267" s="4">
        <f t="shared" si="29"/>
        <v>0</v>
      </c>
      <c r="CD267" s="4">
        <f t="shared" si="37"/>
        <v>10</v>
      </c>
      <c r="CE267" s="4">
        <f t="shared" si="38"/>
        <v>0</v>
      </c>
    </row>
    <row r="268" spans="1:87">
      <c r="B268" s="5">
        <v>263</v>
      </c>
      <c r="C268" s="1" t="s">
        <v>799</v>
      </c>
      <c r="D268" s="1" t="s">
        <v>83</v>
      </c>
      <c r="E268" s="5">
        <v>99964</v>
      </c>
      <c r="F268" s="7">
        <v>8</v>
      </c>
      <c r="I268" s="20"/>
      <c r="R268" s="26"/>
      <c r="AG268" s="25">
        <v>0</v>
      </c>
      <c r="AT268" s="2"/>
      <c r="AU268" s="2"/>
      <c r="AV268" s="4"/>
      <c r="AW268" s="4"/>
      <c r="AX268" s="4"/>
      <c r="AY268" s="4"/>
      <c r="AZ268" s="4"/>
      <c r="BA268" s="4"/>
      <c r="BB268" s="8"/>
      <c r="BC268" s="4"/>
      <c r="BD268" s="4"/>
      <c r="BE268" s="4"/>
      <c r="BF268" s="4"/>
      <c r="BG268" s="4"/>
      <c r="BH268" s="4"/>
      <c r="BI268" s="4"/>
      <c r="BJ268" s="4"/>
      <c r="BK268" s="8"/>
      <c r="BL268" s="4"/>
      <c r="BM268" s="4">
        <v>8</v>
      </c>
      <c r="BN268" s="4">
        <v>0</v>
      </c>
      <c r="BO268" s="4"/>
      <c r="BP268" s="4"/>
      <c r="BQ268" s="4"/>
      <c r="BR268" s="4"/>
      <c r="BS268" s="4"/>
      <c r="BT268" s="4"/>
      <c r="BU268" s="8">
        <f>SUM(BM268)</f>
        <v>8</v>
      </c>
      <c r="BV268" s="1" t="s">
        <v>799</v>
      </c>
      <c r="BW268" s="5">
        <v>263</v>
      </c>
      <c r="BX268" s="4">
        <f t="shared" si="32"/>
        <v>8</v>
      </c>
      <c r="BY268" s="4">
        <f t="shared" si="33"/>
        <v>0</v>
      </c>
      <c r="BZ268" s="4">
        <f t="shared" si="34"/>
        <v>0</v>
      </c>
      <c r="CA268" s="4">
        <f t="shared" si="35"/>
        <v>0</v>
      </c>
      <c r="CB268" s="4">
        <f t="shared" si="36"/>
        <v>0</v>
      </c>
      <c r="CC268" s="4">
        <f t="shared" si="29"/>
        <v>0</v>
      </c>
      <c r="CD268" s="4">
        <f t="shared" si="37"/>
        <v>8</v>
      </c>
      <c r="CE268" s="4">
        <f t="shared" si="38"/>
        <v>0</v>
      </c>
    </row>
    <row r="269" spans="1:87">
      <c r="B269" s="5"/>
      <c r="C269" s="17"/>
      <c r="D269" s="17"/>
      <c r="E269" s="18"/>
      <c r="I269" s="20"/>
      <c r="R269" s="26"/>
      <c r="AT269" s="20"/>
      <c r="AU269" s="19"/>
      <c r="AV269" s="19"/>
      <c r="AW269" s="19"/>
      <c r="AX269" s="19"/>
      <c r="AY269" s="21"/>
      <c r="AZ269" s="21"/>
      <c r="BA269" s="21"/>
      <c r="BB269" s="15"/>
      <c r="BC269" s="19"/>
      <c r="BD269" s="19"/>
      <c r="BE269" s="19"/>
      <c r="BF269" s="19"/>
      <c r="BG269" s="19"/>
      <c r="BH269" s="19"/>
      <c r="BI269" s="19"/>
      <c r="BJ269" s="19"/>
      <c r="BK269" s="15"/>
      <c r="BL269" s="20"/>
      <c r="BM269" s="20"/>
      <c r="BN269" s="20"/>
      <c r="BO269" s="20"/>
      <c r="BP269" s="20"/>
      <c r="BQ269" s="20"/>
      <c r="BR269" s="20"/>
      <c r="BS269" s="20"/>
      <c r="BT269" s="20"/>
      <c r="BU269" s="8"/>
      <c r="BV269" s="17"/>
      <c r="BW269" s="5"/>
      <c r="BX269" s="4"/>
      <c r="BY269" s="4"/>
      <c r="BZ269" s="4"/>
      <c r="CA269" s="4"/>
      <c r="CB269" s="4"/>
      <c r="CC269" s="4"/>
      <c r="CD269" s="4"/>
      <c r="CE269" s="4"/>
    </row>
    <row r="270" spans="1:87">
      <c r="B270" s="5"/>
      <c r="C270" s="17"/>
      <c r="D270" s="17"/>
      <c r="E270" s="18"/>
      <c r="I270" s="20"/>
      <c r="R270" s="26"/>
      <c r="AT270" s="20"/>
      <c r="AU270" s="19"/>
      <c r="AV270" s="19"/>
      <c r="AW270" s="19"/>
      <c r="AX270" s="19"/>
      <c r="AY270" s="21"/>
      <c r="AZ270" s="21"/>
      <c r="BA270" s="21"/>
      <c r="BB270" s="15"/>
      <c r="BC270" s="19"/>
      <c r="BD270" s="19"/>
      <c r="BE270" s="19"/>
      <c r="BF270" s="19"/>
      <c r="BG270" s="19"/>
      <c r="BH270" s="19"/>
      <c r="BI270" s="19"/>
      <c r="BJ270" s="19"/>
      <c r="BK270" s="15"/>
      <c r="BL270" s="20"/>
      <c r="BM270" s="20"/>
      <c r="BN270" s="20"/>
      <c r="BO270" s="20"/>
      <c r="BP270" s="20"/>
      <c r="BQ270" s="20"/>
      <c r="BR270" s="20"/>
      <c r="BS270" s="20"/>
      <c r="BT270" s="20"/>
      <c r="BU270" s="8"/>
      <c r="BV270" s="17"/>
      <c r="BW270" s="5"/>
      <c r="BX270" s="4"/>
      <c r="BY270" s="4"/>
      <c r="BZ270" s="4"/>
      <c r="CA270" s="4"/>
      <c r="CB270" s="4"/>
      <c r="CC270" s="4"/>
      <c r="CD270" s="4"/>
      <c r="CE270" s="4"/>
    </row>
    <row r="271" spans="1:87" s="14" customFormat="1">
      <c r="A271" s="7"/>
      <c r="E271" s="7"/>
      <c r="F271" s="7"/>
      <c r="G271" s="7"/>
      <c r="H271" s="7"/>
      <c r="I271" s="7"/>
      <c r="J271" s="7"/>
      <c r="K271" s="7"/>
      <c r="L271" s="7"/>
      <c r="M271" s="7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7"/>
      <c r="AT271" s="8"/>
      <c r="AU271" s="15"/>
      <c r="AV271" s="15"/>
      <c r="AW271" s="15"/>
      <c r="AX271" s="15"/>
      <c r="AY271" s="9"/>
      <c r="AZ271" s="9"/>
      <c r="BA271" s="9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8"/>
      <c r="BM271" s="8"/>
      <c r="BN271" s="8"/>
      <c r="BO271" s="8"/>
      <c r="BP271" s="8"/>
      <c r="BQ271" s="8"/>
      <c r="BR271" s="8"/>
      <c r="BS271" s="8"/>
      <c r="BT271" s="8"/>
      <c r="BX271" s="7"/>
      <c r="BY271" s="7"/>
      <c r="BZ271" s="7"/>
      <c r="CA271" s="8"/>
      <c r="CB271" s="7"/>
      <c r="CC271" s="7"/>
      <c r="CD271" s="7"/>
      <c r="CE271" s="7"/>
      <c r="CH271" s="7"/>
      <c r="CI271" s="7"/>
    </row>
    <row r="272" spans="1:87" s="17" customFormat="1">
      <c r="A272" s="18"/>
      <c r="C272" s="17" t="s">
        <v>807</v>
      </c>
      <c r="D272" s="17" t="s">
        <v>808</v>
      </c>
      <c r="E272" s="18">
        <v>131728</v>
      </c>
      <c r="F272" s="7"/>
      <c r="G272" s="18"/>
      <c r="H272" s="18"/>
      <c r="I272" s="18"/>
      <c r="J272" s="18"/>
      <c r="K272" s="18"/>
      <c r="L272" s="18"/>
      <c r="M272" s="18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25"/>
      <c r="AI272" s="25"/>
      <c r="AJ272" s="25"/>
      <c r="AK272" s="25"/>
      <c r="AL272" s="25"/>
      <c r="AM272" s="25"/>
      <c r="AN272" s="25"/>
      <c r="AO272" s="25"/>
      <c r="AP272" s="25"/>
      <c r="AQ272" s="25"/>
      <c r="AR272" s="25"/>
      <c r="AS272" s="7"/>
      <c r="AT272" s="20"/>
      <c r="AU272" s="19"/>
      <c r="AV272" s="19"/>
      <c r="AW272" s="19"/>
      <c r="AX272" s="19"/>
      <c r="AY272" s="21"/>
      <c r="AZ272" s="21"/>
      <c r="BA272" s="21"/>
      <c r="BB272" s="15"/>
      <c r="BC272" s="19"/>
      <c r="BD272" s="19"/>
      <c r="BE272" s="19"/>
      <c r="BF272" s="19"/>
      <c r="BG272" s="19"/>
      <c r="BH272" s="19"/>
      <c r="BI272" s="19"/>
      <c r="BJ272" s="19"/>
      <c r="BK272" s="15"/>
      <c r="BL272" s="20"/>
      <c r="BM272" s="20"/>
      <c r="BN272" s="20"/>
      <c r="BO272" s="20"/>
      <c r="BP272" s="20"/>
      <c r="BQ272" s="20"/>
      <c r="BR272" s="20"/>
      <c r="BS272" s="20"/>
      <c r="BT272" s="20"/>
      <c r="BU272" s="14"/>
      <c r="BV272" s="17" t="s">
        <v>807</v>
      </c>
      <c r="BX272" s="18"/>
      <c r="BY272" s="18"/>
      <c r="BZ272" s="18"/>
      <c r="CA272" s="18"/>
      <c r="CB272" s="18"/>
      <c r="CC272" s="21"/>
      <c r="CD272" s="18"/>
      <c r="CE272" s="18"/>
      <c r="CH272" s="18"/>
      <c r="CI272" s="18"/>
    </row>
    <row r="273" spans="3:82">
      <c r="C273" s="1" t="s">
        <v>672</v>
      </c>
      <c r="D273" s="1" t="s">
        <v>10</v>
      </c>
      <c r="E273" s="5">
        <v>120637</v>
      </c>
      <c r="R273" s="25">
        <v>0</v>
      </c>
      <c r="AT273" s="4"/>
      <c r="AU273" s="2"/>
      <c r="AV273" s="2"/>
      <c r="AW273" s="2"/>
      <c r="AX273" s="2"/>
      <c r="AY273" s="3"/>
      <c r="AZ273" s="3"/>
      <c r="BA273" s="3"/>
      <c r="BB273" s="15"/>
      <c r="BC273" s="2"/>
      <c r="BD273" s="2"/>
      <c r="BE273" s="2"/>
      <c r="BF273" s="2"/>
      <c r="BG273" s="2"/>
      <c r="BH273" s="2"/>
      <c r="BI273" s="2"/>
      <c r="BJ273" s="2"/>
      <c r="BK273" s="15"/>
      <c r="BL273" s="4"/>
      <c r="BM273" s="4"/>
      <c r="BN273" s="4"/>
      <c r="BO273" s="4"/>
      <c r="BP273" s="4"/>
      <c r="BQ273" s="4"/>
      <c r="BR273" s="4"/>
      <c r="BS273" s="4"/>
      <c r="BT273" s="4"/>
      <c r="BV273" s="1" t="s">
        <v>672</v>
      </c>
    </row>
    <row r="274" spans="3:82">
      <c r="C274" s="1" t="s">
        <v>732</v>
      </c>
      <c r="D274" s="1" t="s">
        <v>733</v>
      </c>
      <c r="E274" s="5">
        <v>125914</v>
      </c>
      <c r="V274" s="25">
        <v>0</v>
      </c>
      <c r="AT274" s="4"/>
      <c r="AU274" s="2"/>
      <c r="AV274" s="2"/>
      <c r="AW274" s="2"/>
      <c r="AX274" s="2"/>
      <c r="AY274" s="3"/>
      <c r="AZ274" s="3"/>
      <c r="BA274" s="3"/>
      <c r="BB274" s="15"/>
      <c r="BC274" s="2"/>
      <c r="BD274" s="2"/>
      <c r="BE274" s="2"/>
      <c r="BF274" s="2"/>
      <c r="BG274" s="2"/>
      <c r="BH274" s="2"/>
      <c r="BI274" s="2"/>
      <c r="BJ274" s="2"/>
      <c r="BK274" s="15"/>
      <c r="BL274" s="4"/>
      <c r="BM274" s="4"/>
      <c r="BN274" s="4"/>
      <c r="BO274" s="4"/>
      <c r="BP274" s="4"/>
      <c r="BQ274" s="4"/>
      <c r="BR274" s="4"/>
      <c r="BS274" s="20">
        <v>0</v>
      </c>
      <c r="BT274" s="4"/>
      <c r="BV274" s="1" t="s">
        <v>732</v>
      </c>
    </row>
    <row r="275" spans="3:82">
      <c r="C275" s="1" t="s">
        <v>751</v>
      </c>
      <c r="D275" s="1" t="s">
        <v>101</v>
      </c>
      <c r="E275" s="5">
        <v>103113</v>
      </c>
      <c r="L275" s="18">
        <v>0</v>
      </c>
      <c r="W275" s="25">
        <v>0</v>
      </c>
      <c r="AT275" s="4"/>
      <c r="AU275" s="2"/>
      <c r="AV275" s="2"/>
      <c r="AW275" s="2"/>
      <c r="AX275" s="2"/>
      <c r="AY275" s="3"/>
      <c r="AZ275" s="3"/>
      <c r="BA275" s="3"/>
      <c r="BB275" s="15"/>
      <c r="BC275" s="2"/>
      <c r="BD275" s="2"/>
      <c r="BE275" s="2"/>
      <c r="BF275" s="2"/>
      <c r="BG275" s="2"/>
      <c r="BH275" s="2"/>
      <c r="BI275" s="2"/>
      <c r="BJ275" s="2"/>
      <c r="BK275" s="15"/>
      <c r="BL275" s="4"/>
      <c r="BM275" s="4"/>
      <c r="BN275" s="4"/>
      <c r="BO275" s="4">
        <v>0</v>
      </c>
      <c r="BP275" s="4"/>
      <c r="BQ275" s="4"/>
      <c r="BR275" s="4"/>
      <c r="BS275" s="4"/>
      <c r="BT275" s="4"/>
      <c r="BV275" s="1" t="s">
        <v>751</v>
      </c>
    </row>
    <row r="276" spans="3:82">
      <c r="C276" s="1" t="s">
        <v>776</v>
      </c>
      <c r="D276" s="1" t="s">
        <v>610</v>
      </c>
      <c r="E276" s="5">
        <v>132482</v>
      </c>
      <c r="AT276" s="4"/>
      <c r="AU276" s="2"/>
      <c r="AV276" s="2"/>
      <c r="AW276" s="2"/>
      <c r="AX276" s="2"/>
      <c r="AY276" s="3"/>
      <c r="AZ276" s="3"/>
      <c r="BA276" s="3"/>
      <c r="BB276" s="15"/>
      <c r="BC276" s="2"/>
      <c r="BD276" s="2"/>
      <c r="BE276" s="2"/>
      <c r="BF276" s="2"/>
      <c r="BG276" s="2"/>
      <c r="BH276" s="2"/>
      <c r="BI276" s="2"/>
      <c r="BJ276" s="2"/>
      <c r="BK276" s="15"/>
      <c r="BL276" s="4"/>
      <c r="BM276" s="4"/>
      <c r="BN276" s="4"/>
      <c r="BO276" s="4"/>
      <c r="BP276" s="4"/>
      <c r="BQ276" s="4"/>
      <c r="BR276" s="4"/>
      <c r="BS276" s="4"/>
      <c r="BT276" s="4"/>
      <c r="BV276" s="1" t="s">
        <v>751</v>
      </c>
    </row>
    <row r="277" spans="3:82">
      <c r="C277" s="1" t="s">
        <v>1089</v>
      </c>
      <c r="D277" s="5" t="s">
        <v>625</v>
      </c>
      <c r="E277" s="5" t="s">
        <v>625</v>
      </c>
      <c r="AT277" s="4"/>
      <c r="AU277" s="2"/>
      <c r="AV277" s="2"/>
      <c r="AW277" s="2"/>
      <c r="AX277" s="2"/>
      <c r="AY277" s="4">
        <v>0</v>
      </c>
      <c r="AZ277" s="4"/>
      <c r="BA277" s="4"/>
      <c r="BB277" s="15"/>
      <c r="BC277" s="2"/>
      <c r="BD277" s="2"/>
      <c r="BE277" s="2"/>
      <c r="BF277" s="2"/>
      <c r="BG277" s="2"/>
      <c r="BH277" s="2"/>
      <c r="BI277" s="2"/>
      <c r="BJ277" s="2"/>
      <c r="BK277" s="15"/>
      <c r="BL277" s="4"/>
      <c r="BM277" s="4"/>
      <c r="BN277" s="4"/>
      <c r="BO277" s="4"/>
      <c r="BP277" s="4"/>
      <c r="BQ277" s="4"/>
      <c r="BR277" s="4"/>
      <c r="BS277" s="4"/>
      <c r="BT277" s="4"/>
      <c r="BV277" s="1" t="s">
        <v>1089</v>
      </c>
    </row>
    <row r="278" spans="3:82">
      <c r="C278" s="1" t="s">
        <v>933</v>
      </c>
      <c r="D278" s="1" t="s">
        <v>934</v>
      </c>
      <c r="E278" s="5">
        <v>134067</v>
      </c>
      <c r="P278" s="25">
        <v>0</v>
      </c>
      <c r="AT278" s="4"/>
      <c r="AU278" s="2"/>
      <c r="AV278" s="2"/>
      <c r="AW278" s="2"/>
      <c r="AX278" s="2"/>
      <c r="AY278" s="3"/>
      <c r="AZ278" s="3"/>
      <c r="BA278" s="3"/>
      <c r="BB278" s="15"/>
      <c r="BC278" s="2"/>
      <c r="BD278" s="2"/>
      <c r="BE278" s="2"/>
      <c r="BF278" s="2"/>
      <c r="BG278" s="2"/>
      <c r="BH278" s="2"/>
      <c r="BI278" s="2"/>
      <c r="BJ278" s="2"/>
      <c r="BK278" s="15"/>
      <c r="BL278" s="4"/>
      <c r="BM278" s="4"/>
      <c r="BN278" s="4"/>
      <c r="BO278" s="4"/>
      <c r="BP278" s="4"/>
      <c r="BQ278" s="4"/>
      <c r="BR278" s="4"/>
      <c r="BS278" s="4"/>
      <c r="BT278" s="4"/>
      <c r="BV278" s="1" t="s">
        <v>933</v>
      </c>
    </row>
    <row r="279" spans="3:82">
      <c r="C279" s="1" t="s">
        <v>836</v>
      </c>
      <c r="D279" s="1" t="s">
        <v>21</v>
      </c>
      <c r="E279" s="5">
        <v>94480</v>
      </c>
      <c r="AT279" s="4"/>
      <c r="AU279" s="2"/>
      <c r="AV279" s="2"/>
      <c r="AW279" s="2"/>
      <c r="AX279" s="2"/>
      <c r="AY279" s="3"/>
      <c r="AZ279" s="3"/>
      <c r="BA279" s="3"/>
      <c r="BB279" s="15"/>
      <c r="BC279" s="2"/>
      <c r="BD279" s="2"/>
      <c r="BE279" s="2"/>
      <c r="BF279" s="2"/>
      <c r="BG279" s="2"/>
      <c r="BH279" s="2"/>
      <c r="BI279" s="2"/>
      <c r="BJ279" s="2"/>
      <c r="BK279" s="15"/>
      <c r="BL279" s="4">
        <v>0</v>
      </c>
      <c r="BM279" s="4"/>
      <c r="BN279" s="4"/>
      <c r="BO279" s="4"/>
      <c r="BP279" s="4"/>
      <c r="BQ279" s="4"/>
      <c r="BR279" s="4"/>
      <c r="BS279" s="4"/>
      <c r="BT279" s="4"/>
      <c r="BV279" s="1" t="s">
        <v>836</v>
      </c>
    </row>
    <row r="280" spans="3:82">
      <c r="C280" s="1" t="s">
        <v>1046</v>
      </c>
      <c r="D280" s="1" t="s">
        <v>1045</v>
      </c>
      <c r="E280" s="5">
        <v>133640</v>
      </c>
      <c r="AD280" s="25">
        <v>0</v>
      </c>
      <c r="AT280" s="4"/>
      <c r="AU280" s="2"/>
      <c r="AV280" s="2"/>
      <c r="AW280" s="2"/>
      <c r="AX280" s="2"/>
      <c r="AY280" s="3"/>
      <c r="AZ280" s="3"/>
      <c r="BA280" s="3"/>
      <c r="BB280" s="15"/>
      <c r="BC280" s="2"/>
      <c r="BD280" s="2"/>
      <c r="BE280" s="2"/>
      <c r="BF280" s="2"/>
      <c r="BG280" s="2"/>
      <c r="BH280" s="2"/>
      <c r="BI280" s="2"/>
      <c r="BJ280" s="2"/>
      <c r="BK280" s="15"/>
      <c r="BL280" s="4"/>
      <c r="BM280" s="4"/>
      <c r="BN280" s="4"/>
      <c r="BO280" s="4"/>
      <c r="BP280" s="4"/>
      <c r="BQ280" s="4"/>
      <c r="BR280" s="4"/>
      <c r="BS280" s="4"/>
      <c r="BT280" s="4"/>
      <c r="BV280" s="1" t="s">
        <v>1046</v>
      </c>
    </row>
    <row r="281" spans="3:82">
      <c r="C281" s="1" t="s">
        <v>769</v>
      </c>
      <c r="D281" s="1" t="s">
        <v>322</v>
      </c>
      <c r="E281" s="5">
        <v>127556</v>
      </c>
      <c r="AT281" s="4"/>
      <c r="AU281" s="2"/>
      <c r="AV281" s="2"/>
      <c r="AW281" s="2"/>
      <c r="AX281" s="2"/>
      <c r="AY281" s="3"/>
      <c r="AZ281" s="3"/>
      <c r="BA281" s="3"/>
      <c r="BB281" s="15"/>
      <c r="BC281" s="2"/>
      <c r="BD281" s="2"/>
      <c r="BE281" s="2"/>
      <c r="BF281" s="2"/>
      <c r="BG281" s="2"/>
      <c r="BH281" s="2"/>
      <c r="BI281" s="2"/>
      <c r="BJ281" s="2"/>
      <c r="BK281" s="15"/>
      <c r="BL281" s="4"/>
      <c r="BM281" s="4"/>
      <c r="BN281" s="4"/>
      <c r="BO281" s="4"/>
      <c r="BP281" s="4"/>
      <c r="BQ281" s="4"/>
      <c r="BR281" s="4"/>
      <c r="BS281" s="4"/>
      <c r="BT281" s="4"/>
      <c r="BV281" s="1" t="s">
        <v>769</v>
      </c>
    </row>
    <row r="282" spans="3:82">
      <c r="C282" s="1" t="s">
        <v>935</v>
      </c>
      <c r="D282" s="1" t="s">
        <v>936</v>
      </c>
      <c r="E282" s="5">
        <v>134436</v>
      </c>
      <c r="P282" s="25">
        <v>0</v>
      </c>
      <c r="AT282" s="4"/>
      <c r="AU282" s="2"/>
      <c r="AV282" s="2"/>
      <c r="AW282" s="2"/>
      <c r="AX282" s="2"/>
      <c r="AY282" s="3"/>
      <c r="AZ282" s="3"/>
      <c r="BA282" s="3"/>
      <c r="BB282" s="15"/>
      <c r="BC282" s="2"/>
      <c r="BD282" s="2"/>
      <c r="BE282" s="2"/>
      <c r="BF282" s="2"/>
      <c r="BG282" s="2"/>
      <c r="BH282" s="2"/>
      <c r="BI282" s="2"/>
      <c r="BJ282" s="2"/>
      <c r="BK282" s="15"/>
      <c r="BL282" s="4"/>
      <c r="BM282" s="4"/>
      <c r="BN282" s="4"/>
      <c r="BO282" s="4"/>
      <c r="BP282" s="4"/>
      <c r="BQ282" s="4"/>
      <c r="BR282" s="4"/>
      <c r="BS282" s="4"/>
      <c r="BT282" s="4"/>
      <c r="BV282" s="1" t="s">
        <v>935</v>
      </c>
    </row>
    <row r="283" spans="3:82">
      <c r="C283" s="1" t="s">
        <v>689</v>
      </c>
      <c r="D283" s="1" t="s">
        <v>178</v>
      </c>
      <c r="E283" s="5">
        <v>123029</v>
      </c>
      <c r="AT283" s="2"/>
      <c r="AU283" s="2"/>
      <c r="AV283" s="2"/>
      <c r="AW283" s="2"/>
      <c r="AX283" s="2"/>
      <c r="AY283" s="3"/>
      <c r="AZ283" s="3"/>
      <c r="BA283" s="3"/>
      <c r="BB283" s="15"/>
      <c r="BC283" s="2"/>
      <c r="BD283" s="2"/>
      <c r="BE283" s="2"/>
      <c r="BF283" s="2"/>
      <c r="BG283" s="2"/>
      <c r="BH283" s="2"/>
      <c r="BI283" s="2"/>
      <c r="BJ283" s="2"/>
      <c r="BK283" s="15"/>
      <c r="BL283" s="4"/>
      <c r="BM283" s="4"/>
      <c r="BN283" s="4"/>
      <c r="BO283" s="4"/>
      <c r="BP283" s="4"/>
      <c r="BQ283" s="4"/>
      <c r="BR283" s="4"/>
      <c r="BS283" s="4"/>
      <c r="BT283" s="4"/>
      <c r="BV283" s="1" t="s">
        <v>689</v>
      </c>
    </row>
    <row r="284" spans="3:82">
      <c r="C284" s="1" t="s">
        <v>822</v>
      </c>
      <c r="D284" s="1" t="s">
        <v>823</v>
      </c>
      <c r="E284" s="5">
        <v>1095145</v>
      </c>
      <c r="BV284" s="1" t="s">
        <v>822</v>
      </c>
    </row>
    <row r="285" spans="3:82">
      <c r="C285" s="1" t="s">
        <v>646</v>
      </c>
      <c r="D285" s="1" t="s">
        <v>326</v>
      </c>
      <c r="E285" s="5">
        <v>118238</v>
      </c>
      <c r="F285" s="8"/>
      <c r="G285" s="20"/>
      <c r="H285" s="20"/>
      <c r="I285" s="20"/>
      <c r="J285" s="20"/>
      <c r="K285" s="20"/>
      <c r="L285" s="20"/>
      <c r="M285" s="20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8"/>
      <c r="AT285" s="4"/>
      <c r="AU285" s="4"/>
      <c r="AV285" s="4"/>
      <c r="AW285" s="4"/>
      <c r="AX285" s="4"/>
      <c r="AY285" s="4"/>
      <c r="AZ285" s="4"/>
      <c r="BA285" s="4"/>
      <c r="BB285" s="8"/>
      <c r="BC285" s="4"/>
      <c r="BD285" s="4"/>
      <c r="BE285" s="4"/>
      <c r="BF285" s="4"/>
      <c r="BG285" s="4"/>
      <c r="BH285" s="4"/>
      <c r="BI285" s="4"/>
      <c r="BJ285" s="4"/>
      <c r="BK285" s="8"/>
      <c r="BL285" s="4"/>
      <c r="BM285" s="4"/>
      <c r="BN285" s="4"/>
      <c r="BO285" s="4"/>
      <c r="BP285" s="4"/>
      <c r="BQ285" s="4"/>
      <c r="BR285" s="4"/>
      <c r="BS285" s="4"/>
      <c r="BT285" s="4"/>
      <c r="BU285" s="8"/>
      <c r="BV285" s="1" t="s">
        <v>646</v>
      </c>
      <c r="BW285" s="5"/>
      <c r="BX285" s="4"/>
      <c r="BY285" s="4"/>
      <c r="BZ285" s="4"/>
      <c r="CA285" s="4"/>
      <c r="CB285" s="4"/>
      <c r="CC285" s="4"/>
      <c r="CD285" s="4"/>
    </row>
    <row r="286" spans="3:82">
      <c r="C286" s="1" t="s">
        <v>676</v>
      </c>
      <c r="D286" s="1" t="s">
        <v>322</v>
      </c>
      <c r="E286" s="5">
        <v>129683</v>
      </c>
      <c r="AT286" s="4"/>
      <c r="AU286" s="2"/>
      <c r="AV286" s="2"/>
      <c r="AW286" s="2"/>
      <c r="AX286" s="2"/>
      <c r="AY286" s="3"/>
      <c r="AZ286" s="3"/>
      <c r="BA286" s="3"/>
      <c r="BB286" s="15"/>
      <c r="BC286" s="2"/>
      <c r="BD286" s="2"/>
      <c r="BE286" s="2"/>
      <c r="BF286" s="2"/>
      <c r="BG286" s="2"/>
      <c r="BH286" s="2"/>
      <c r="BI286" s="2"/>
      <c r="BJ286" s="2"/>
      <c r="BK286" s="15"/>
      <c r="BL286" s="4"/>
      <c r="BM286" s="4"/>
      <c r="BN286" s="4"/>
      <c r="BO286" s="4"/>
      <c r="BP286" s="4"/>
      <c r="BQ286" s="4"/>
      <c r="BR286" s="4"/>
      <c r="BS286" s="4"/>
      <c r="BT286" s="4"/>
      <c r="BV286" s="1" t="s">
        <v>676</v>
      </c>
    </row>
    <row r="287" spans="3:82">
      <c r="C287" s="1" t="s">
        <v>750</v>
      </c>
      <c r="D287" s="1" t="s">
        <v>101</v>
      </c>
      <c r="E287" s="5">
        <v>12949</v>
      </c>
      <c r="AT287" s="4"/>
      <c r="AU287" s="2"/>
      <c r="AV287" s="2"/>
      <c r="AW287" s="2"/>
      <c r="AX287" s="2"/>
      <c r="AY287" s="3"/>
      <c r="AZ287" s="3"/>
      <c r="BA287" s="3"/>
      <c r="BB287" s="15"/>
      <c r="BC287" s="2"/>
      <c r="BD287" s="2"/>
      <c r="BE287" s="2"/>
      <c r="BF287" s="2"/>
      <c r="BG287" s="2"/>
      <c r="BH287" s="2"/>
      <c r="BI287" s="2"/>
      <c r="BJ287" s="2"/>
      <c r="BK287" s="15"/>
      <c r="BL287" s="4"/>
      <c r="BM287" s="4"/>
      <c r="BN287" s="4"/>
      <c r="BO287" s="4"/>
      <c r="BP287" s="4"/>
      <c r="BQ287" s="4"/>
      <c r="BR287" s="4"/>
      <c r="BS287" s="4"/>
      <c r="BT287" s="4"/>
      <c r="BV287" s="1" t="s">
        <v>750</v>
      </c>
    </row>
    <row r="288" spans="3:82">
      <c r="C288" s="1" t="s">
        <v>937</v>
      </c>
      <c r="D288" s="1" t="s">
        <v>98</v>
      </c>
      <c r="E288" s="5">
        <v>109572</v>
      </c>
      <c r="P288" s="25">
        <v>0</v>
      </c>
      <c r="AT288" s="4"/>
      <c r="AU288" s="2"/>
      <c r="AV288" s="2"/>
      <c r="AW288" s="2"/>
      <c r="AX288" s="2"/>
      <c r="AY288" s="3"/>
      <c r="AZ288" s="3"/>
      <c r="BA288" s="3"/>
      <c r="BB288" s="15"/>
      <c r="BC288" s="2"/>
      <c r="BD288" s="2"/>
      <c r="BE288" s="2"/>
      <c r="BF288" s="2"/>
      <c r="BG288" s="2"/>
      <c r="BH288" s="2"/>
      <c r="BI288" s="2"/>
      <c r="BJ288" s="2"/>
      <c r="BK288" s="15"/>
      <c r="BL288" s="4"/>
      <c r="BM288" s="4"/>
      <c r="BN288" s="4"/>
      <c r="BO288" s="4"/>
      <c r="BP288" s="4"/>
      <c r="BQ288" s="4"/>
      <c r="BR288" s="4"/>
      <c r="BS288" s="4"/>
      <c r="BT288" s="4"/>
      <c r="BV288" s="1" t="s">
        <v>937</v>
      </c>
    </row>
    <row r="289" spans="2:74">
      <c r="C289" s="1" t="s">
        <v>742</v>
      </c>
      <c r="D289" s="1" t="s">
        <v>743</v>
      </c>
      <c r="E289" s="5">
        <v>128407</v>
      </c>
      <c r="R289" s="25">
        <v>0</v>
      </c>
      <c r="U289" s="25">
        <v>0</v>
      </c>
      <c r="AT289" s="2"/>
      <c r="AU289" s="4"/>
      <c r="AV289" s="4"/>
      <c r="AW289" s="4"/>
      <c r="AX289" s="4"/>
      <c r="AY289" s="4"/>
      <c r="AZ289" s="4"/>
      <c r="BA289" s="4"/>
      <c r="BB289" s="8"/>
      <c r="BC289" s="4"/>
      <c r="BD289" s="4"/>
      <c r="BE289" s="4"/>
      <c r="BF289" s="4"/>
      <c r="BG289" s="4"/>
      <c r="BH289" s="4"/>
      <c r="BI289" s="4"/>
      <c r="BJ289" s="4"/>
      <c r="BK289" s="8"/>
      <c r="BL289" s="4"/>
      <c r="BM289" s="4"/>
      <c r="BN289" s="4"/>
      <c r="BO289" s="4"/>
      <c r="BP289" s="4"/>
      <c r="BQ289" s="4"/>
      <c r="BR289" s="4"/>
      <c r="BS289" s="4">
        <v>0</v>
      </c>
      <c r="BT289" s="4"/>
      <c r="BV289" s="1" t="s">
        <v>742</v>
      </c>
    </row>
    <row r="290" spans="2:74">
      <c r="C290" s="1" t="s">
        <v>159</v>
      </c>
      <c r="D290" s="1" t="s">
        <v>86</v>
      </c>
      <c r="E290" s="5">
        <v>97250</v>
      </c>
      <c r="R290" s="25">
        <v>0</v>
      </c>
      <c r="X290" s="25">
        <v>0</v>
      </c>
      <c r="AT290" s="2"/>
      <c r="AU290" s="4"/>
      <c r="AV290" s="4"/>
      <c r="AW290" s="4"/>
      <c r="AX290" s="4"/>
      <c r="AY290" s="4"/>
      <c r="AZ290" s="4"/>
      <c r="BA290" s="4"/>
      <c r="BB290" s="8"/>
      <c r="BC290" s="4"/>
      <c r="BD290" s="4"/>
      <c r="BE290" s="4"/>
      <c r="BF290" s="4"/>
      <c r="BG290" s="4"/>
      <c r="BH290" s="4"/>
      <c r="BI290" s="4"/>
      <c r="BJ290" s="4"/>
      <c r="BK290" s="8"/>
      <c r="BL290" s="4"/>
      <c r="BM290" s="4"/>
      <c r="BN290" s="4"/>
      <c r="BO290" s="4"/>
      <c r="BP290" s="4"/>
      <c r="BQ290" s="4"/>
      <c r="BR290" s="4"/>
      <c r="BS290" s="4"/>
      <c r="BT290" s="4"/>
      <c r="BV290" s="1" t="s">
        <v>159</v>
      </c>
    </row>
    <row r="291" spans="2:74">
      <c r="C291" s="1" t="s">
        <v>1104</v>
      </c>
      <c r="D291" s="1" t="s">
        <v>1105</v>
      </c>
      <c r="E291" s="5">
        <v>133715</v>
      </c>
      <c r="AQ291" s="25">
        <v>0</v>
      </c>
      <c r="AR291" s="25">
        <v>0</v>
      </c>
      <c r="AT291" s="2"/>
      <c r="AU291" s="4"/>
      <c r="AV291" s="4"/>
      <c r="AW291" s="4"/>
      <c r="AX291" s="4"/>
      <c r="AY291" s="4"/>
      <c r="AZ291" s="4"/>
      <c r="BA291" s="4"/>
      <c r="BB291" s="8"/>
      <c r="BC291" s="4"/>
      <c r="BD291" s="4"/>
      <c r="BE291" s="4"/>
      <c r="BF291" s="4"/>
      <c r="BG291" s="4"/>
      <c r="BH291" s="4"/>
      <c r="BI291" s="4"/>
      <c r="BJ291" s="4"/>
      <c r="BK291" s="8"/>
      <c r="BL291" s="4"/>
      <c r="BM291" s="4"/>
      <c r="BN291" s="4"/>
      <c r="BO291" s="4"/>
      <c r="BP291" s="4"/>
      <c r="BQ291" s="4"/>
      <c r="BR291" s="4"/>
      <c r="BS291" s="4"/>
      <c r="BT291" s="4"/>
      <c r="BV291" s="1" t="s">
        <v>1104</v>
      </c>
    </row>
    <row r="292" spans="2:74">
      <c r="C292" s="1" t="s">
        <v>1060</v>
      </c>
      <c r="D292" s="1" t="s">
        <v>28</v>
      </c>
      <c r="E292" s="5">
        <v>128951</v>
      </c>
      <c r="AI292" s="25">
        <v>0</v>
      </c>
      <c r="AT292" s="2"/>
      <c r="AU292" s="4"/>
      <c r="AV292" s="4"/>
      <c r="AW292" s="4"/>
      <c r="AX292" s="4"/>
      <c r="AY292" s="4"/>
      <c r="AZ292" s="4"/>
      <c r="BA292" s="4"/>
      <c r="BB292" s="8"/>
      <c r="BC292" s="4"/>
      <c r="BD292" s="4"/>
      <c r="BE292" s="4"/>
      <c r="BF292" s="4"/>
      <c r="BG292" s="4"/>
      <c r="BH292" s="4"/>
      <c r="BI292" s="4"/>
      <c r="BJ292" s="4"/>
      <c r="BK292" s="8"/>
      <c r="BL292" s="4"/>
      <c r="BM292" s="4"/>
      <c r="BN292" s="4"/>
      <c r="BO292" s="4"/>
      <c r="BP292" s="4"/>
      <c r="BQ292" s="4"/>
      <c r="BR292" s="4"/>
      <c r="BS292" s="4"/>
      <c r="BT292" s="4"/>
      <c r="BV292" s="1" t="s">
        <v>1060</v>
      </c>
    </row>
    <row r="293" spans="2:74">
      <c r="C293" s="1" t="s">
        <v>158</v>
      </c>
      <c r="D293" s="1" t="s">
        <v>907</v>
      </c>
      <c r="E293" s="5">
        <v>7873</v>
      </c>
      <c r="H293" s="18">
        <v>0</v>
      </c>
      <c r="AT293" s="2"/>
      <c r="AU293" s="4"/>
      <c r="AV293" s="4"/>
      <c r="AW293" s="4"/>
      <c r="AX293" s="4"/>
      <c r="AY293" s="4"/>
      <c r="AZ293" s="4"/>
      <c r="BA293" s="4"/>
      <c r="BB293" s="8"/>
      <c r="BC293" s="4"/>
      <c r="BD293" s="4"/>
      <c r="BE293" s="4"/>
      <c r="BF293" s="4"/>
      <c r="BG293" s="4"/>
      <c r="BH293" s="4"/>
      <c r="BI293" s="4"/>
      <c r="BJ293" s="4"/>
      <c r="BK293" s="8"/>
      <c r="BL293" s="4"/>
      <c r="BM293" s="4"/>
      <c r="BN293" s="4"/>
      <c r="BO293" s="4"/>
      <c r="BP293" s="4"/>
      <c r="BQ293" s="4"/>
      <c r="BR293" s="4"/>
      <c r="BS293" s="4"/>
      <c r="BT293" s="4"/>
      <c r="BV293" s="1" t="s">
        <v>158</v>
      </c>
    </row>
    <row r="294" spans="2:74">
      <c r="C294" s="1" t="s">
        <v>977</v>
      </c>
      <c r="D294" s="1" t="s">
        <v>418</v>
      </c>
      <c r="E294" s="5">
        <v>41187</v>
      </c>
      <c r="Q294" s="25">
        <v>0</v>
      </c>
      <c r="AT294" s="2"/>
      <c r="AU294" s="4"/>
      <c r="AV294" s="4"/>
      <c r="AW294" s="4"/>
      <c r="AX294" s="4"/>
      <c r="AY294" s="4"/>
      <c r="AZ294" s="4"/>
      <c r="BA294" s="4"/>
      <c r="BB294" s="8"/>
      <c r="BC294" s="4"/>
      <c r="BD294" s="4"/>
      <c r="BE294" s="4"/>
      <c r="BF294" s="4"/>
      <c r="BG294" s="4"/>
      <c r="BH294" s="4"/>
      <c r="BI294" s="4"/>
      <c r="BJ294" s="4"/>
      <c r="BK294" s="8"/>
      <c r="BL294" s="4"/>
      <c r="BM294" s="4"/>
      <c r="BN294" s="4"/>
      <c r="BO294" s="4"/>
      <c r="BP294" s="4"/>
      <c r="BQ294" s="4"/>
      <c r="BR294" s="4"/>
      <c r="BS294" s="4"/>
      <c r="BT294" s="4"/>
      <c r="BV294" s="1" t="s">
        <v>977</v>
      </c>
    </row>
    <row r="295" spans="2:74">
      <c r="C295" s="1" t="s">
        <v>757</v>
      </c>
      <c r="D295" s="1" t="s">
        <v>758</v>
      </c>
      <c r="E295" s="5">
        <v>131015</v>
      </c>
      <c r="AT295" s="2"/>
      <c r="AU295" s="4"/>
      <c r="AV295" s="4"/>
      <c r="AW295" s="4"/>
      <c r="AX295" s="4"/>
      <c r="AY295" s="4"/>
      <c r="AZ295" s="4"/>
      <c r="BA295" s="4"/>
      <c r="BB295" s="8"/>
      <c r="BC295" s="4"/>
      <c r="BD295" s="4"/>
      <c r="BE295" s="4"/>
      <c r="BF295" s="4"/>
      <c r="BG295" s="4"/>
      <c r="BH295" s="4"/>
      <c r="BI295" s="4"/>
      <c r="BJ295" s="4"/>
      <c r="BK295" s="8"/>
      <c r="BL295" s="4"/>
      <c r="BM295" s="4"/>
      <c r="BN295" s="4"/>
      <c r="BO295" s="4"/>
      <c r="BP295" s="4"/>
      <c r="BQ295" s="4"/>
      <c r="BR295" s="4"/>
      <c r="BS295" s="4"/>
      <c r="BT295" s="4"/>
      <c r="BV295" s="1" t="s">
        <v>757</v>
      </c>
    </row>
    <row r="296" spans="2:74">
      <c r="C296" s="1" t="s">
        <v>724</v>
      </c>
      <c r="D296" s="1" t="s">
        <v>592</v>
      </c>
      <c r="E296" s="5" t="s">
        <v>719</v>
      </c>
      <c r="AT296" s="2"/>
      <c r="AU296" s="4"/>
      <c r="AV296" s="4"/>
      <c r="AW296" s="4"/>
      <c r="AX296" s="4"/>
      <c r="AY296" s="4"/>
      <c r="AZ296" s="4"/>
      <c r="BA296" s="4"/>
      <c r="BB296" s="8"/>
      <c r="BC296" s="4"/>
      <c r="BD296" s="4"/>
      <c r="BE296" s="4"/>
      <c r="BF296" s="4"/>
      <c r="BG296" s="4"/>
      <c r="BH296" s="4"/>
      <c r="BI296" s="4"/>
      <c r="BJ296" s="4"/>
      <c r="BK296" s="8"/>
      <c r="BL296" s="4"/>
      <c r="BM296" s="4"/>
      <c r="BN296" s="4"/>
      <c r="BO296" s="4"/>
      <c r="BP296" s="4"/>
      <c r="BQ296" s="4"/>
      <c r="BR296" s="4"/>
      <c r="BS296" s="4"/>
      <c r="BT296" s="4"/>
      <c r="BV296" s="1" t="s">
        <v>724</v>
      </c>
    </row>
    <row r="297" spans="2:74">
      <c r="C297" s="1" t="s">
        <v>771</v>
      </c>
      <c r="D297" s="1" t="s">
        <v>83</v>
      </c>
      <c r="AT297" s="2"/>
      <c r="AU297" s="4"/>
      <c r="AV297" s="4"/>
      <c r="AW297" s="4"/>
      <c r="AX297" s="4"/>
      <c r="AY297" s="4"/>
      <c r="AZ297" s="4"/>
      <c r="BA297" s="4"/>
      <c r="BB297" s="8"/>
      <c r="BC297" s="4"/>
      <c r="BD297" s="4"/>
      <c r="BE297" s="4"/>
      <c r="BF297" s="4"/>
      <c r="BG297" s="4"/>
      <c r="BH297" s="4"/>
      <c r="BI297" s="4"/>
      <c r="BJ297" s="4"/>
      <c r="BK297" s="8"/>
      <c r="BL297" s="4"/>
      <c r="BM297" s="4"/>
      <c r="BN297" s="4"/>
      <c r="BO297" s="4"/>
      <c r="BP297" s="4"/>
      <c r="BQ297" s="4"/>
      <c r="BR297" s="4"/>
      <c r="BS297" s="4"/>
      <c r="BT297" s="4"/>
      <c r="BV297" s="1" t="s">
        <v>771</v>
      </c>
    </row>
    <row r="298" spans="2:74">
      <c r="B298" s="1" t="s">
        <v>813</v>
      </c>
      <c r="C298" s="1" t="s">
        <v>713</v>
      </c>
      <c r="D298" s="1" t="s">
        <v>610</v>
      </c>
      <c r="E298" s="5">
        <v>127872</v>
      </c>
      <c r="AT298" s="2"/>
      <c r="AU298" s="4"/>
      <c r="AV298" s="4"/>
      <c r="AW298" s="4"/>
      <c r="AX298" s="4"/>
      <c r="AY298" s="4"/>
      <c r="AZ298" s="4"/>
      <c r="BA298" s="4"/>
      <c r="BB298" s="8"/>
      <c r="BC298" s="4"/>
      <c r="BD298" s="4"/>
      <c r="BE298" s="4"/>
      <c r="BF298" s="4"/>
      <c r="BG298" s="4"/>
      <c r="BH298" s="4"/>
      <c r="BI298" s="4"/>
      <c r="BJ298" s="4"/>
      <c r="BK298" s="8"/>
      <c r="BL298" s="4"/>
      <c r="BM298" s="4"/>
      <c r="BN298" s="4"/>
      <c r="BO298" s="4"/>
      <c r="BP298" s="4"/>
      <c r="BQ298" s="4"/>
      <c r="BR298" s="4"/>
      <c r="BS298" s="4"/>
      <c r="BT298" s="4"/>
      <c r="BV298" s="1" t="s">
        <v>713</v>
      </c>
    </row>
    <row r="299" spans="2:74">
      <c r="C299" s="1" t="s">
        <v>824</v>
      </c>
      <c r="D299" s="1" t="s">
        <v>325</v>
      </c>
      <c r="E299" s="5">
        <v>133008</v>
      </c>
      <c r="AT299" s="4"/>
      <c r="AU299" s="2"/>
      <c r="AV299" s="2"/>
      <c r="AW299" s="2"/>
      <c r="AX299" s="2"/>
      <c r="AY299" s="3"/>
      <c r="AZ299" s="3"/>
      <c r="BA299" s="3"/>
      <c r="BB299" s="15"/>
      <c r="BC299" s="2"/>
      <c r="BD299" s="2"/>
      <c r="BE299" s="2"/>
      <c r="BF299" s="2"/>
      <c r="BG299" s="2"/>
      <c r="BH299" s="2"/>
      <c r="BI299" s="2"/>
      <c r="BJ299" s="2"/>
      <c r="BK299" s="15"/>
      <c r="BL299" s="4"/>
      <c r="BM299" s="4"/>
      <c r="BN299" s="4"/>
      <c r="BO299" s="4"/>
      <c r="BP299" s="4"/>
      <c r="BQ299" s="4"/>
      <c r="BR299" s="4"/>
      <c r="BS299" s="4"/>
      <c r="BT299" s="4"/>
      <c r="BV299" s="1" t="s">
        <v>824</v>
      </c>
    </row>
    <row r="300" spans="2:74">
      <c r="C300" s="1" t="s">
        <v>965</v>
      </c>
      <c r="D300" s="1" t="s">
        <v>950</v>
      </c>
      <c r="E300" s="5" t="s">
        <v>625</v>
      </c>
      <c r="R300" s="25">
        <v>0</v>
      </c>
      <c r="AT300" s="4"/>
      <c r="AU300" s="2"/>
      <c r="AV300" s="2"/>
      <c r="AW300" s="2"/>
      <c r="AX300" s="2"/>
      <c r="AY300" s="3"/>
      <c r="AZ300" s="3"/>
      <c r="BA300" s="3"/>
      <c r="BB300" s="15"/>
      <c r="BC300" s="2"/>
      <c r="BD300" s="2"/>
      <c r="BE300" s="2"/>
      <c r="BF300" s="2"/>
      <c r="BG300" s="2"/>
      <c r="BH300" s="2"/>
      <c r="BI300" s="2"/>
      <c r="BJ300" s="2"/>
      <c r="BK300" s="15"/>
      <c r="BL300" s="4"/>
      <c r="BM300" s="4"/>
      <c r="BN300" s="4"/>
      <c r="BO300" s="4"/>
      <c r="BP300" s="4"/>
      <c r="BQ300" s="4"/>
      <c r="BR300" s="4"/>
      <c r="BS300" s="4"/>
      <c r="BT300" s="4"/>
      <c r="BV300" s="1" t="s">
        <v>965</v>
      </c>
    </row>
    <row r="301" spans="2:74">
      <c r="C301" s="1" t="s">
        <v>826</v>
      </c>
      <c r="D301" s="1" t="s">
        <v>827</v>
      </c>
      <c r="E301" s="5">
        <v>100938</v>
      </c>
      <c r="AT301" s="4"/>
      <c r="AU301" s="2"/>
      <c r="AV301" s="2"/>
      <c r="AW301" s="2"/>
      <c r="AX301" s="2"/>
      <c r="AY301" s="3"/>
      <c r="AZ301" s="3"/>
      <c r="BA301" s="3"/>
      <c r="BB301" s="15"/>
      <c r="BC301" s="2"/>
      <c r="BD301" s="2"/>
      <c r="BE301" s="2"/>
      <c r="BF301" s="2"/>
      <c r="BG301" s="2"/>
      <c r="BH301" s="2"/>
      <c r="BI301" s="2"/>
      <c r="BJ301" s="2"/>
      <c r="BK301" s="15"/>
      <c r="BL301" s="4"/>
      <c r="BM301" s="4"/>
      <c r="BN301" s="4"/>
      <c r="BO301" s="4"/>
      <c r="BP301" s="4"/>
      <c r="BQ301" s="4"/>
      <c r="BR301" s="4"/>
      <c r="BS301" s="4"/>
      <c r="BT301" s="4"/>
      <c r="BV301" s="1" t="s">
        <v>826</v>
      </c>
    </row>
    <row r="302" spans="2:74">
      <c r="C302" s="1" t="s">
        <v>989</v>
      </c>
      <c r="D302" s="1" t="s">
        <v>804</v>
      </c>
      <c r="E302" s="5">
        <v>135065</v>
      </c>
      <c r="V302" s="25">
        <v>0</v>
      </c>
      <c r="Y302" s="25">
        <v>0</v>
      </c>
      <c r="AT302" s="4"/>
      <c r="AU302" s="2"/>
      <c r="AV302" s="2"/>
      <c r="AW302" s="2"/>
      <c r="AX302" s="2"/>
      <c r="AY302" s="3"/>
      <c r="AZ302" s="3"/>
      <c r="BA302" s="3"/>
      <c r="BB302" s="15"/>
      <c r="BC302" s="2"/>
      <c r="BD302" s="2"/>
      <c r="BE302" s="2"/>
      <c r="BF302" s="2"/>
      <c r="BG302" s="2"/>
      <c r="BH302" s="2"/>
      <c r="BI302" s="2"/>
      <c r="BJ302" s="2"/>
      <c r="BK302" s="15"/>
      <c r="BL302" s="4"/>
      <c r="BM302" s="4"/>
      <c r="BN302" s="4"/>
      <c r="BO302" s="4"/>
      <c r="BP302" s="4"/>
      <c r="BQ302" s="4"/>
      <c r="BR302" s="4"/>
      <c r="BS302" s="4"/>
      <c r="BT302" s="4"/>
      <c r="BV302" s="1" t="s">
        <v>989</v>
      </c>
    </row>
    <row r="303" spans="2:74">
      <c r="C303" s="1" t="s">
        <v>981</v>
      </c>
      <c r="D303" s="1" t="s">
        <v>86</v>
      </c>
      <c r="E303" s="5">
        <v>134757</v>
      </c>
      <c r="S303" s="25">
        <v>0</v>
      </c>
      <c r="AT303" s="4"/>
      <c r="AU303" s="2"/>
      <c r="AV303" s="2"/>
      <c r="AW303" s="2"/>
      <c r="AX303" s="2"/>
      <c r="AY303" s="3"/>
      <c r="AZ303" s="3"/>
      <c r="BA303" s="3"/>
      <c r="BB303" s="15"/>
      <c r="BC303" s="2"/>
      <c r="BD303" s="2"/>
      <c r="BE303" s="2"/>
      <c r="BF303" s="2"/>
      <c r="BG303" s="2"/>
      <c r="BH303" s="2"/>
      <c r="BI303" s="2"/>
      <c r="BJ303" s="2"/>
      <c r="BK303" s="15"/>
      <c r="BL303" s="4"/>
      <c r="BM303" s="4"/>
      <c r="BN303" s="4"/>
      <c r="BO303" s="4"/>
      <c r="BP303" s="4"/>
      <c r="BQ303" s="4"/>
      <c r="BR303" s="4"/>
      <c r="BS303" s="4"/>
      <c r="BT303" s="4"/>
      <c r="BV303" s="1" t="s">
        <v>981</v>
      </c>
    </row>
    <row r="304" spans="2:74">
      <c r="C304" s="1" t="s">
        <v>938</v>
      </c>
      <c r="D304" s="1" t="s">
        <v>939</v>
      </c>
      <c r="E304" s="5">
        <v>133518</v>
      </c>
      <c r="P304" s="25">
        <v>0</v>
      </c>
      <c r="AT304" s="4"/>
      <c r="AU304" s="2"/>
      <c r="AV304" s="2"/>
      <c r="AW304" s="2"/>
      <c r="AX304" s="2"/>
      <c r="AY304" s="3"/>
      <c r="AZ304" s="3"/>
      <c r="BA304" s="3"/>
      <c r="BB304" s="15"/>
      <c r="BC304" s="2"/>
      <c r="BD304" s="2"/>
      <c r="BE304" s="2"/>
      <c r="BF304" s="2"/>
      <c r="BG304" s="2"/>
      <c r="BH304" s="2"/>
      <c r="BI304" s="2"/>
      <c r="BJ304" s="2"/>
      <c r="BK304" s="15"/>
      <c r="BL304" s="4"/>
      <c r="BM304" s="4"/>
      <c r="BN304" s="4"/>
      <c r="BO304" s="4"/>
      <c r="BP304" s="4"/>
      <c r="BQ304" s="4"/>
      <c r="BR304" s="4"/>
      <c r="BS304" s="4"/>
      <c r="BT304" s="4"/>
      <c r="BV304" s="1" t="s">
        <v>938</v>
      </c>
    </row>
    <row r="305" spans="2:83">
      <c r="C305" s="1" t="s">
        <v>980</v>
      </c>
      <c r="D305" s="1" t="s">
        <v>740</v>
      </c>
      <c r="E305" s="5">
        <v>102280</v>
      </c>
      <c r="S305" s="25">
        <v>0</v>
      </c>
      <c r="AT305" s="4"/>
      <c r="AU305" s="2"/>
      <c r="AV305" s="2"/>
      <c r="AW305" s="2"/>
      <c r="AX305" s="2"/>
      <c r="AY305" s="3"/>
      <c r="AZ305" s="3"/>
      <c r="BA305" s="3"/>
      <c r="BB305" s="15"/>
      <c r="BC305" s="2"/>
      <c r="BD305" s="2"/>
      <c r="BE305" s="2"/>
      <c r="BF305" s="2"/>
      <c r="BG305" s="2"/>
      <c r="BH305" s="2"/>
      <c r="BI305" s="2"/>
      <c r="BJ305" s="2"/>
      <c r="BK305" s="15"/>
      <c r="BL305" s="4"/>
      <c r="BM305" s="4"/>
      <c r="BN305" s="4"/>
      <c r="BO305" s="4"/>
      <c r="BP305" s="4"/>
      <c r="BQ305" s="4"/>
      <c r="BR305" s="4"/>
      <c r="BS305" s="4"/>
      <c r="BT305" s="4"/>
      <c r="BV305" s="1" t="s">
        <v>980</v>
      </c>
    </row>
    <row r="306" spans="2:83">
      <c r="C306" s="1" t="s">
        <v>967</v>
      </c>
      <c r="D306" s="1" t="s">
        <v>966</v>
      </c>
      <c r="E306" s="5">
        <v>123033</v>
      </c>
      <c r="R306" s="25">
        <v>0</v>
      </c>
      <c r="AT306" s="4"/>
      <c r="AU306" s="2"/>
      <c r="AV306" s="2"/>
      <c r="AW306" s="2"/>
      <c r="AX306" s="2"/>
      <c r="AY306" s="3"/>
      <c r="AZ306" s="3"/>
      <c r="BA306" s="3"/>
      <c r="BB306" s="15"/>
      <c r="BC306" s="2"/>
      <c r="BD306" s="2"/>
      <c r="BE306" s="2"/>
      <c r="BF306" s="2"/>
      <c r="BG306" s="2"/>
      <c r="BH306" s="2"/>
      <c r="BI306" s="2"/>
      <c r="BJ306" s="2"/>
      <c r="BK306" s="15"/>
      <c r="BL306" s="4"/>
      <c r="BM306" s="4"/>
      <c r="BN306" s="4"/>
      <c r="BO306" s="4"/>
      <c r="BP306" s="4"/>
      <c r="BQ306" s="4"/>
      <c r="BR306" s="4"/>
      <c r="BS306" s="4"/>
      <c r="BT306" s="4"/>
      <c r="BV306" s="1" t="s">
        <v>967</v>
      </c>
    </row>
    <row r="307" spans="2:83">
      <c r="C307" s="1" t="s">
        <v>885</v>
      </c>
      <c r="D307" s="1" t="s">
        <v>886</v>
      </c>
      <c r="E307" s="5">
        <v>133918</v>
      </c>
      <c r="K307" s="18">
        <v>0</v>
      </c>
      <c r="S307" s="25">
        <v>0</v>
      </c>
      <c r="AT307" s="4"/>
      <c r="AU307" s="2"/>
      <c r="AV307" s="2"/>
      <c r="AW307" s="2"/>
      <c r="AX307" s="2"/>
      <c r="AY307" s="3"/>
      <c r="AZ307" s="3"/>
      <c r="BA307" s="3"/>
      <c r="BB307" s="15"/>
      <c r="BC307" s="2"/>
      <c r="BD307" s="2"/>
      <c r="BE307" s="2"/>
      <c r="BF307" s="2"/>
      <c r="BG307" s="2"/>
      <c r="BH307" s="2"/>
      <c r="BI307" s="2"/>
      <c r="BJ307" s="2"/>
      <c r="BK307" s="15"/>
      <c r="BL307" s="4"/>
      <c r="BM307" s="4"/>
      <c r="BN307" s="4"/>
      <c r="BO307" s="4"/>
      <c r="BP307" s="4"/>
      <c r="BQ307" s="4"/>
      <c r="BR307" s="4"/>
      <c r="BS307" s="4"/>
      <c r="BT307" s="4"/>
      <c r="BV307" s="1" t="s">
        <v>885</v>
      </c>
    </row>
    <row r="308" spans="2:83">
      <c r="C308" s="1" t="s">
        <v>1026</v>
      </c>
      <c r="D308" s="1" t="s">
        <v>1027</v>
      </c>
      <c r="E308" s="5">
        <v>134334</v>
      </c>
      <c r="AA308" s="25">
        <v>0</v>
      </c>
      <c r="AT308" s="4"/>
      <c r="AU308" s="2"/>
      <c r="AV308" s="2"/>
      <c r="AW308" s="2"/>
      <c r="AX308" s="2"/>
      <c r="AY308" s="3"/>
      <c r="AZ308" s="3"/>
      <c r="BA308" s="3"/>
      <c r="BB308" s="15"/>
      <c r="BC308" s="2"/>
      <c r="BD308" s="2"/>
      <c r="BE308" s="2"/>
      <c r="BF308" s="2"/>
      <c r="BG308" s="2"/>
      <c r="BH308" s="2"/>
      <c r="BI308" s="2"/>
      <c r="BJ308" s="2"/>
      <c r="BK308" s="15"/>
      <c r="BL308" s="4"/>
      <c r="BM308" s="4"/>
      <c r="BN308" s="4"/>
      <c r="BO308" s="4"/>
      <c r="BP308" s="4"/>
      <c r="BQ308" s="4"/>
      <c r="BR308" s="4"/>
      <c r="BS308" s="4"/>
      <c r="BT308" s="4"/>
      <c r="BV308" s="1" t="s">
        <v>1026</v>
      </c>
    </row>
    <row r="309" spans="2:83">
      <c r="C309" s="1" t="s">
        <v>855</v>
      </c>
      <c r="D309" s="1" t="s">
        <v>856</v>
      </c>
      <c r="E309" s="5">
        <v>128916</v>
      </c>
      <c r="AT309" s="4"/>
      <c r="AU309" s="2"/>
      <c r="AV309" s="2"/>
      <c r="AW309" s="2"/>
      <c r="AX309" s="2"/>
      <c r="AY309" s="3"/>
      <c r="AZ309" s="3"/>
      <c r="BA309" s="3"/>
      <c r="BB309" s="15"/>
      <c r="BC309" s="2"/>
      <c r="BD309" s="2"/>
      <c r="BE309" s="2"/>
      <c r="BF309" s="2"/>
      <c r="BG309" s="2"/>
      <c r="BH309" s="2"/>
      <c r="BI309" s="2"/>
      <c r="BJ309" s="2"/>
      <c r="BK309" s="15"/>
      <c r="BL309" s="4"/>
      <c r="BM309" s="4"/>
      <c r="BN309" s="4"/>
      <c r="BO309" s="4"/>
      <c r="BP309" s="4"/>
      <c r="BQ309" s="4"/>
      <c r="BR309" s="4"/>
      <c r="BS309" s="4"/>
      <c r="BT309" s="4">
        <v>0</v>
      </c>
      <c r="BV309" s="1" t="s">
        <v>855</v>
      </c>
    </row>
    <row r="310" spans="2:83">
      <c r="C310" s="1" t="s">
        <v>723</v>
      </c>
      <c r="D310" s="1" t="s">
        <v>280</v>
      </c>
      <c r="E310" s="5" t="s">
        <v>720</v>
      </c>
      <c r="AT310" s="4"/>
      <c r="AU310" s="2"/>
      <c r="AV310" s="2"/>
      <c r="AW310" s="2"/>
      <c r="AX310" s="2"/>
      <c r="AY310" s="3"/>
      <c r="AZ310" s="3"/>
      <c r="BA310" s="3"/>
      <c r="BB310" s="15"/>
      <c r="BC310" s="2"/>
      <c r="BD310" s="2"/>
      <c r="BE310" s="2"/>
      <c r="BF310" s="2"/>
      <c r="BG310" s="2"/>
      <c r="BH310" s="2"/>
      <c r="BI310" s="2"/>
      <c r="BJ310" s="2"/>
      <c r="BK310" s="15"/>
      <c r="BL310" s="4"/>
      <c r="BM310" s="4"/>
      <c r="BN310" s="4"/>
      <c r="BO310" s="4"/>
      <c r="BP310" s="4"/>
      <c r="BQ310" s="4"/>
      <c r="BR310" s="4"/>
      <c r="BS310" s="4"/>
      <c r="BT310" s="4"/>
      <c r="BV310" s="1" t="s">
        <v>723</v>
      </c>
    </row>
    <row r="311" spans="2:83">
      <c r="C311" s="1" t="s">
        <v>811</v>
      </c>
      <c r="D311" s="1" t="s">
        <v>39</v>
      </c>
      <c r="E311" s="5">
        <v>131172</v>
      </c>
      <c r="P311" s="25">
        <v>0</v>
      </c>
      <c r="Y311" s="25">
        <v>0</v>
      </c>
      <c r="AG311" s="25">
        <v>0</v>
      </c>
      <c r="AT311" s="4"/>
      <c r="AU311" s="2"/>
      <c r="AV311" s="2"/>
      <c r="AW311" s="2"/>
      <c r="AX311" s="2"/>
      <c r="AY311" s="3"/>
      <c r="AZ311" s="3"/>
      <c r="BA311" s="3"/>
      <c r="BB311" s="15"/>
      <c r="BC311" s="2"/>
      <c r="BD311" s="2"/>
      <c r="BE311" s="2"/>
      <c r="BF311" s="2"/>
      <c r="BG311" s="2"/>
      <c r="BH311" s="2"/>
      <c r="BI311" s="2"/>
      <c r="BJ311" s="2"/>
      <c r="BK311" s="15"/>
      <c r="BL311" s="4"/>
      <c r="BM311" s="4"/>
      <c r="BN311" s="4"/>
      <c r="BO311" s="4"/>
      <c r="BP311" s="4"/>
      <c r="BQ311" s="4"/>
      <c r="BR311" s="4"/>
      <c r="BS311" s="4"/>
      <c r="BT311" s="4"/>
      <c r="BV311" s="1" t="s">
        <v>811</v>
      </c>
    </row>
    <row r="312" spans="2:83">
      <c r="C312" s="1" t="s">
        <v>842</v>
      </c>
      <c r="D312" s="1" t="s">
        <v>591</v>
      </c>
      <c r="E312" s="5">
        <v>122881</v>
      </c>
      <c r="AT312" s="4"/>
      <c r="AU312" s="2"/>
      <c r="AV312" s="2"/>
      <c r="AW312" s="2"/>
      <c r="AX312" s="2"/>
      <c r="AY312" s="3"/>
      <c r="AZ312" s="3"/>
      <c r="BA312" s="3"/>
      <c r="BB312" s="15"/>
      <c r="BC312" s="2"/>
      <c r="BD312" s="2"/>
      <c r="BE312" s="2"/>
      <c r="BF312" s="2"/>
      <c r="BG312" s="2"/>
      <c r="BH312" s="2"/>
      <c r="BI312" s="2"/>
      <c r="BJ312" s="2"/>
      <c r="BK312" s="15"/>
      <c r="BL312" s="4"/>
      <c r="BM312" s="4"/>
      <c r="BN312" s="4"/>
      <c r="BO312" s="4"/>
      <c r="BP312" s="4">
        <v>0</v>
      </c>
      <c r="BQ312" s="4"/>
      <c r="BR312" s="4"/>
      <c r="BS312" s="4"/>
      <c r="BT312" s="4"/>
      <c r="BV312" s="1" t="s">
        <v>842</v>
      </c>
    </row>
    <row r="313" spans="2:83">
      <c r="C313" s="1" t="s">
        <v>671</v>
      </c>
      <c r="D313" s="1" t="s">
        <v>73</v>
      </c>
      <c r="E313" s="5">
        <v>104264</v>
      </c>
      <c r="AT313" s="4"/>
      <c r="AU313" s="2"/>
      <c r="AV313" s="2"/>
      <c r="AW313" s="2"/>
      <c r="AX313" s="2"/>
      <c r="AY313" s="3"/>
      <c r="AZ313" s="3"/>
      <c r="BA313" s="3"/>
      <c r="BB313" s="15"/>
      <c r="BC313" s="2"/>
      <c r="BD313" s="2"/>
      <c r="BE313" s="2"/>
      <c r="BF313" s="2"/>
      <c r="BG313" s="2"/>
      <c r="BH313" s="2"/>
      <c r="BI313" s="2"/>
      <c r="BJ313" s="2"/>
      <c r="BK313" s="15"/>
      <c r="BL313" s="4"/>
      <c r="BM313" s="4"/>
      <c r="BN313" s="4"/>
      <c r="BO313" s="4"/>
      <c r="BP313" s="4"/>
      <c r="BQ313" s="4"/>
      <c r="BR313" s="4"/>
      <c r="BS313" s="4"/>
      <c r="BT313" s="4"/>
      <c r="BV313" s="1" t="s">
        <v>671</v>
      </c>
    </row>
    <row r="314" spans="2:83">
      <c r="C314" s="1" t="s">
        <v>870</v>
      </c>
      <c r="D314" s="1" t="s">
        <v>561</v>
      </c>
      <c r="E314" s="5">
        <v>133247</v>
      </c>
      <c r="J314" s="18">
        <v>0</v>
      </c>
      <c r="AT314" s="4"/>
      <c r="AU314" s="2"/>
      <c r="AV314" s="2"/>
      <c r="AW314" s="2"/>
      <c r="AX314" s="2"/>
      <c r="AY314" s="3"/>
      <c r="AZ314" s="3"/>
      <c r="BA314" s="3"/>
      <c r="BB314" s="15"/>
      <c r="BC314" s="2"/>
      <c r="BD314" s="2"/>
      <c r="BE314" s="2"/>
      <c r="BF314" s="2"/>
      <c r="BG314" s="2"/>
      <c r="BH314" s="2"/>
      <c r="BI314" s="2"/>
      <c r="BJ314" s="2"/>
      <c r="BK314" s="15"/>
      <c r="BL314" s="4"/>
      <c r="BM314" s="4"/>
      <c r="BN314" s="4"/>
      <c r="BO314" s="4"/>
      <c r="BP314" s="4"/>
      <c r="BQ314" s="4"/>
      <c r="BR314" s="4"/>
      <c r="BS314" s="4"/>
      <c r="BT314" s="4"/>
      <c r="BV314" s="1" t="s">
        <v>870</v>
      </c>
    </row>
    <row r="315" spans="2:83">
      <c r="B315" s="5"/>
      <c r="C315" s="1" t="s">
        <v>149</v>
      </c>
      <c r="D315" s="1" t="s">
        <v>650</v>
      </c>
      <c r="E315" s="5">
        <v>101253</v>
      </c>
      <c r="F315" s="8">
        <v>133</v>
      </c>
      <c r="G315" s="20"/>
      <c r="H315" s="20"/>
      <c r="I315" s="20"/>
      <c r="J315" s="20"/>
      <c r="L315" s="20"/>
      <c r="M315" s="20"/>
      <c r="N315" s="26"/>
      <c r="O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8"/>
      <c r="AT315" s="4"/>
      <c r="AU315" s="4"/>
      <c r="AV315" s="4"/>
      <c r="AW315" s="4"/>
      <c r="AX315" s="4"/>
      <c r="AY315" s="4"/>
      <c r="AZ315" s="4"/>
      <c r="BA315" s="4"/>
      <c r="BB315" s="8"/>
      <c r="BC315" s="4"/>
      <c r="BD315" s="4"/>
      <c r="BE315" s="4"/>
      <c r="BF315" s="4"/>
      <c r="BG315" s="4"/>
      <c r="BH315" s="4"/>
      <c r="BI315" s="4"/>
      <c r="BJ315" s="4"/>
      <c r="BK315" s="8"/>
      <c r="BL315" s="4"/>
      <c r="BM315" s="4"/>
      <c r="BN315" s="4"/>
      <c r="BO315" s="4"/>
      <c r="BP315" s="4"/>
      <c r="BQ315" s="4"/>
      <c r="BR315" s="4"/>
      <c r="BS315" s="4"/>
      <c r="BT315" s="4"/>
      <c r="BU315" s="8"/>
      <c r="BV315" s="1" t="s">
        <v>149</v>
      </c>
      <c r="BW315" s="5"/>
      <c r="BX315" s="4"/>
      <c r="BY315" s="4"/>
      <c r="BZ315" s="4"/>
      <c r="CA315" s="4"/>
      <c r="CB315" s="4"/>
      <c r="CC315" s="4"/>
      <c r="CD315" s="4"/>
      <c r="CE315" s="4"/>
    </row>
    <row r="316" spans="2:83">
      <c r="B316" s="5"/>
      <c r="C316" s="1" t="s">
        <v>1061</v>
      </c>
      <c r="D316" s="1" t="s">
        <v>1064</v>
      </c>
      <c r="E316" s="5">
        <v>135193</v>
      </c>
      <c r="F316" s="8"/>
      <c r="G316" s="20"/>
      <c r="H316" s="20"/>
      <c r="I316" s="20"/>
      <c r="J316" s="20"/>
      <c r="L316" s="20"/>
      <c r="M316" s="20"/>
      <c r="N316" s="26"/>
      <c r="O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>
        <v>0</v>
      </c>
      <c r="AJ316" s="26"/>
      <c r="AK316" s="26"/>
      <c r="AL316" s="26"/>
      <c r="AM316" s="26"/>
      <c r="AN316" s="26"/>
      <c r="AO316" s="26"/>
      <c r="AP316" s="26"/>
      <c r="AQ316" s="26"/>
      <c r="AR316" s="26"/>
      <c r="AS316" s="8"/>
      <c r="AT316" s="4"/>
      <c r="AU316" s="4"/>
      <c r="AV316" s="4"/>
      <c r="AW316" s="4"/>
      <c r="AX316" s="4"/>
      <c r="AY316" s="4"/>
      <c r="AZ316" s="4"/>
      <c r="BA316" s="4"/>
      <c r="BB316" s="8"/>
      <c r="BC316" s="4"/>
      <c r="BD316" s="4"/>
      <c r="BE316" s="4"/>
      <c r="BF316" s="4"/>
      <c r="BG316" s="4"/>
      <c r="BH316" s="4"/>
      <c r="BI316" s="4"/>
      <c r="BJ316" s="4"/>
      <c r="BK316" s="8"/>
      <c r="BL316" s="4"/>
      <c r="BM316" s="4"/>
      <c r="BN316" s="4"/>
      <c r="BO316" s="4"/>
      <c r="BP316" s="4"/>
      <c r="BQ316" s="4"/>
      <c r="BR316" s="4"/>
      <c r="BS316" s="4"/>
      <c r="BT316" s="4"/>
      <c r="BU316" s="8"/>
      <c r="BV316" s="1" t="s">
        <v>1061</v>
      </c>
      <c r="BW316" s="5"/>
      <c r="BX316" s="4"/>
      <c r="BY316" s="4"/>
      <c r="BZ316" s="4"/>
      <c r="CA316" s="4"/>
      <c r="CB316" s="4"/>
      <c r="CC316" s="4"/>
      <c r="CD316" s="4"/>
      <c r="CE316" s="4"/>
    </row>
    <row r="317" spans="2:83">
      <c r="B317" s="5"/>
      <c r="C317" s="1" t="s">
        <v>999</v>
      </c>
      <c r="D317" s="1" t="s">
        <v>1000</v>
      </c>
      <c r="E317" s="5">
        <v>110371</v>
      </c>
      <c r="F317" s="8"/>
      <c r="G317" s="20"/>
      <c r="H317" s="20"/>
      <c r="I317" s="20"/>
      <c r="J317" s="20"/>
      <c r="L317" s="20"/>
      <c r="M317" s="20"/>
      <c r="N317" s="26"/>
      <c r="O317" s="26"/>
      <c r="Q317" s="26"/>
      <c r="R317" s="26"/>
      <c r="S317" s="26"/>
      <c r="T317" s="26"/>
      <c r="U317" s="26"/>
      <c r="V317" s="26"/>
      <c r="W317" s="26"/>
      <c r="X317" s="26">
        <v>0</v>
      </c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8"/>
      <c r="AT317" s="4"/>
      <c r="AU317" s="4"/>
      <c r="AV317" s="4"/>
      <c r="AW317" s="4"/>
      <c r="AX317" s="4"/>
      <c r="AY317" s="4"/>
      <c r="AZ317" s="4"/>
      <c r="BA317" s="4"/>
      <c r="BB317" s="8"/>
      <c r="BC317" s="4"/>
      <c r="BD317" s="4"/>
      <c r="BE317" s="4"/>
      <c r="BF317" s="4"/>
      <c r="BG317" s="4"/>
      <c r="BH317" s="4"/>
      <c r="BI317" s="4"/>
      <c r="BJ317" s="4"/>
      <c r="BK317" s="8"/>
      <c r="BL317" s="4"/>
      <c r="BM317" s="4"/>
      <c r="BN317" s="4"/>
      <c r="BO317" s="4"/>
      <c r="BP317" s="4"/>
      <c r="BQ317" s="4"/>
      <c r="BR317" s="4"/>
      <c r="BS317" s="4"/>
      <c r="BT317" s="4"/>
      <c r="BU317" s="8"/>
      <c r="BV317" s="1" t="s">
        <v>999</v>
      </c>
      <c r="BW317" s="5"/>
      <c r="BX317" s="4"/>
      <c r="BY317" s="4"/>
      <c r="BZ317" s="4"/>
      <c r="CA317" s="4"/>
      <c r="CB317" s="4"/>
      <c r="CC317" s="4"/>
      <c r="CD317" s="4"/>
      <c r="CE317" s="4"/>
    </row>
    <row r="318" spans="2:83">
      <c r="C318" s="1" t="s">
        <v>814</v>
      </c>
      <c r="D318" s="1" t="s">
        <v>815</v>
      </c>
      <c r="E318" s="5">
        <v>100396</v>
      </c>
      <c r="F318" s="8"/>
      <c r="G318" s="20"/>
      <c r="H318" s="20"/>
      <c r="I318" s="20"/>
      <c r="J318" s="20"/>
      <c r="K318" s="20"/>
      <c r="L318" s="20"/>
      <c r="M318" s="20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8"/>
      <c r="AT318" s="4"/>
      <c r="AU318" s="5"/>
      <c r="AV318" s="5"/>
      <c r="AW318" s="5"/>
      <c r="AX318" s="5"/>
      <c r="BB318" s="7"/>
      <c r="BC318" s="5"/>
      <c r="BD318" s="5"/>
      <c r="BE318" s="5"/>
      <c r="BF318" s="5"/>
      <c r="BG318" s="5"/>
      <c r="BH318" s="5"/>
      <c r="BI318" s="5"/>
      <c r="BJ318" s="5"/>
      <c r="BK318" s="7"/>
      <c r="BL318" s="5"/>
      <c r="BM318" s="5"/>
      <c r="BN318" s="5"/>
      <c r="BO318" s="5"/>
      <c r="BP318" s="5"/>
      <c r="BQ318" s="5"/>
      <c r="BR318" s="5"/>
      <c r="BS318" s="5"/>
      <c r="BT318" s="5"/>
      <c r="BU318" s="8"/>
      <c r="BV318" s="1" t="s">
        <v>814</v>
      </c>
      <c r="BW318" s="5"/>
      <c r="BX318" s="4"/>
      <c r="BY318" s="4"/>
      <c r="BZ318" s="4"/>
      <c r="CA318" s="4"/>
      <c r="CB318" s="4"/>
      <c r="CC318" s="4"/>
      <c r="CD318" s="4"/>
    </row>
    <row r="319" spans="2:83">
      <c r="C319" s="1" t="s">
        <v>1112</v>
      </c>
      <c r="D319" s="1" t="s">
        <v>1113</v>
      </c>
      <c r="F319" s="8"/>
      <c r="G319" s="20"/>
      <c r="H319" s="20"/>
      <c r="I319" s="20"/>
      <c r="J319" s="20"/>
      <c r="K319" s="20"/>
      <c r="L319" s="20"/>
      <c r="M319" s="20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>
        <v>0</v>
      </c>
      <c r="AL319" s="26">
        <v>0</v>
      </c>
      <c r="AM319" s="26"/>
      <c r="AN319" s="26"/>
      <c r="AO319" s="26"/>
      <c r="AP319" s="26"/>
      <c r="AQ319" s="26"/>
      <c r="AR319" s="26"/>
      <c r="AS319" s="8"/>
      <c r="AT319" s="4"/>
      <c r="AU319" s="5"/>
      <c r="AV319" s="5"/>
      <c r="AW319" s="5"/>
      <c r="AX319" s="5"/>
      <c r="BB319" s="7"/>
      <c r="BC319" s="5"/>
      <c r="BD319" s="5"/>
      <c r="BE319" s="5"/>
      <c r="BF319" s="5"/>
      <c r="BG319" s="5"/>
      <c r="BH319" s="5"/>
      <c r="BI319" s="5"/>
      <c r="BJ319" s="5"/>
      <c r="BK319" s="7"/>
      <c r="BL319" s="5"/>
      <c r="BM319" s="5"/>
      <c r="BN319" s="5"/>
      <c r="BO319" s="5"/>
      <c r="BP319" s="5"/>
      <c r="BQ319" s="5"/>
      <c r="BR319" s="5"/>
      <c r="BS319" s="5"/>
      <c r="BT319" s="5"/>
      <c r="BU319" s="8"/>
      <c r="BV319" s="1" t="s">
        <v>1112</v>
      </c>
      <c r="BW319" s="5"/>
      <c r="BX319" s="4"/>
      <c r="BY319" s="4"/>
      <c r="BZ319" s="4"/>
      <c r="CA319" s="4"/>
      <c r="CB319" s="4"/>
      <c r="CC319" s="4"/>
      <c r="CD319" s="4"/>
    </row>
    <row r="320" spans="2:83">
      <c r="C320" s="1" t="s">
        <v>897</v>
      </c>
      <c r="D320" s="1" t="s">
        <v>898</v>
      </c>
      <c r="E320" s="5" t="s">
        <v>625</v>
      </c>
      <c r="F320" s="8"/>
      <c r="G320" s="20"/>
      <c r="H320" s="20"/>
      <c r="I320" s="20"/>
      <c r="J320" s="20"/>
      <c r="K320" s="20"/>
      <c r="L320" s="20"/>
      <c r="M320" s="20">
        <v>0</v>
      </c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>
        <v>0</v>
      </c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8"/>
      <c r="AT320" s="4"/>
      <c r="AU320" s="5"/>
      <c r="AV320" s="5"/>
      <c r="AW320" s="5"/>
      <c r="AX320" s="5"/>
      <c r="BB320" s="7"/>
      <c r="BC320" s="5"/>
      <c r="BD320" s="5"/>
      <c r="BE320" s="5"/>
      <c r="BF320" s="5"/>
      <c r="BG320" s="5"/>
      <c r="BH320" s="5"/>
      <c r="BI320" s="5"/>
      <c r="BJ320" s="5"/>
      <c r="BK320" s="7"/>
      <c r="BL320" s="5"/>
      <c r="BM320" s="5"/>
      <c r="BN320" s="5"/>
      <c r="BO320" s="5"/>
      <c r="BP320" s="5"/>
      <c r="BQ320" s="5"/>
      <c r="BR320" s="5"/>
      <c r="BS320" s="5"/>
      <c r="BT320" s="5"/>
      <c r="BU320" s="8"/>
      <c r="BV320" s="1" t="s">
        <v>897</v>
      </c>
      <c r="BW320" s="5"/>
      <c r="BX320" s="4"/>
      <c r="BY320" s="4"/>
      <c r="BZ320" s="4"/>
      <c r="CA320" s="4"/>
      <c r="CB320" s="4"/>
      <c r="CC320" s="4"/>
      <c r="CD320" s="4"/>
    </row>
    <row r="321" spans="2:82">
      <c r="C321" s="1" t="s">
        <v>901</v>
      </c>
      <c r="D321" s="1" t="s">
        <v>685</v>
      </c>
      <c r="F321" s="8"/>
      <c r="G321" s="20"/>
      <c r="H321" s="20"/>
      <c r="I321" s="20"/>
      <c r="J321" s="20"/>
      <c r="K321" s="20"/>
      <c r="L321" s="20"/>
      <c r="M321" s="20"/>
      <c r="N321" s="26">
        <v>0</v>
      </c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8"/>
      <c r="AT321" s="4"/>
      <c r="AU321" s="5"/>
      <c r="AV321" s="5"/>
      <c r="AW321" s="5"/>
      <c r="AX321" s="5"/>
      <c r="BB321" s="7"/>
      <c r="BC321" s="5"/>
      <c r="BD321" s="5"/>
      <c r="BE321" s="5"/>
      <c r="BF321" s="5"/>
      <c r="BG321" s="5"/>
      <c r="BH321" s="5"/>
      <c r="BI321" s="5"/>
      <c r="BJ321" s="5"/>
      <c r="BK321" s="7"/>
      <c r="BL321" s="5"/>
      <c r="BM321" s="5"/>
      <c r="BN321" s="5"/>
      <c r="BO321" s="5"/>
      <c r="BP321" s="5"/>
      <c r="BQ321" s="5"/>
      <c r="BR321" s="5"/>
      <c r="BS321" s="5"/>
      <c r="BT321" s="5"/>
      <c r="BU321" s="8"/>
      <c r="BV321" s="1" t="s">
        <v>901</v>
      </c>
      <c r="BW321" s="5"/>
      <c r="BX321" s="4"/>
      <c r="BY321" s="4"/>
      <c r="BZ321" s="4"/>
      <c r="CA321" s="4"/>
      <c r="CB321" s="4"/>
      <c r="CC321" s="4"/>
      <c r="CD321" s="4"/>
    </row>
    <row r="322" spans="2:82">
      <c r="C322" s="1" t="s">
        <v>665</v>
      </c>
      <c r="D322" s="1" t="s">
        <v>409</v>
      </c>
      <c r="E322" s="5">
        <v>96709</v>
      </c>
      <c r="AT322" s="4"/>
      <c r="AU322" s="2"/>
      <c r="AV322" s="2"/>
      <c r="AW322" s="2"/>
      <c r="AX322" s="2"/>
      <c r="AY322" s="3"/>
      <c r="AZ322" s="3"/>
      <c r="BA322" s="3"/>
      <c r="BB322" s="15"/>
      <c r="BC322" s="2"/>
      <c r="BD322" s="2"/>
      <c r="BE322" s="2"/>
      <c r="BF322" s="2"/>
      <c r="BG322" s="2"/>
      <c r="BH322" s="2"/>
      <c r="BI322" s="2"/>
      <c r="BJ322" s="2"/>
      <c r="BK322" s="15"/>
      <c r="BL322" s="4"/>
      <c r="BM322" s="4"/>
      <c r="BN322" s="4"/>
      <c r="BO322" s="4"/>
      <c r="BP322" s="4"/>
      <c r="BQ322" s="4"/>
      <c r="BR322" s="4"/>
      <c r="BS322" s="4"/>
      <c r="BT322" s="4"/>
      <c r="BV322" s="1" t="s">
        <v>665</v>
      </c>
      <c r="CC322" s="3"/>
    </row>
    <row r="323" spans="2:82">
      <c r="C323" s="1" t="s">
        <v>688</v>
      </c>
      <c r="D323" s="1" t="s">
        <v>48</v>
      </c>
      <c r="E323" s="5">
        <v>112047</v>
      </c>
      <c r="AT323" s="2"/>
      <c r="AU323" s="2"/>
      <c r="AV323" s="2"/>
      <c r="AW323" s="2"/>
      <c r="AX323" s="2"/>
      <c r="AY323" s="3"/>
      <c r="AZ323" s="3"/>
      <c r="BA323" s="3"/>
      <c r="BB323" s="15"/>
      <c r="BC323" s="2"/>
      <c r="BD323" s="2"/>
      <c r="BE323" s="2"/>
      <c r="BF323" s="2"/>
      <c r="BG323" s="2"/>
      <c r="BH323" s="2"/>
      <c r="BI323" s="2"/>
      <c r="BJ323" s="2"/>
      <c r="BK323" s="15"/>
      <c r="BL323" s="4"/>
      <c r="BM323" s="4"/>
      <c r="BN323" s="4"/>
      <c r="BO323" s="4"/>
      <c r="BP323" s="4"/>
      <c r="BQ323" s="4"/>
      <c r="BR323" s="4"/>
      <c r="BS323" s="4"/>
      <c r="BT323" s="4"/>
      <c r="BV323" s="1" t="s">
        <v>688</v>
      </c>
      <c r="CC323" s="3"/>
    </row>
    <row r="324" spans="2:82">
      <c r="C324" s="1" t="s">
        <v>692</v>
      </c>
      <c r="D324" s="1" t="s">
        <v>48</v>
      </c>
      <c r="E324" s="5">
        <v>112048</v>
      </c>
      <c r="R324" s="25">
        <v>0</v>
      </c>
      <c r="AT324" s="2"/>
      <c r="AU324" s="2"/>
      <c r="AV324" s="2"/>
      <c r="AW324" s="2"/>
      <c r="AX324" s="2"/>
      <c r="AY324" s="3"/>
      <c r="AZ324" s="3"/>
      <c r="BA324" s="3"/>
      <c r="BB324" s="15"/>
      <c r="BC324" s="2"/>
      <c r="BD324" s="2"/>
      <c r="BE324" s="2"/>
      <c r="BF324" s="2"/>
      <c r="BG324" s="2"/>
      <c r="BH324" s="2"/>
      <c r="BI324" s="2"/>
      <c r="BJ324" s="2"/>
      <c r="BK324" s="15"/>
      <c r="BL324" s="4"/>
      <c r="BM324" s="4"/>
      <c r="BN324" s="4"/>
      <c r="BO324" s="4"/>
      <c r="BP324" s="4"/>
      <c r="BQ324" s="4"/>
      <c r="BR324" s="4"/>
      <c r="BS324" s="4"/>
      <c r="BT324" s="4"/>
      <c r="BV324" s="1" t="s">
        <v>692</v>
      </c>
      <c r="CC324" s="3"/>
    </row>
    <row r="325" spans="2:82">
      <c r="C325" s="1" t="s">
        <v>857</v>
      </c>
      <c r="D325" s="1" t="s">
        <v>70</v>
      </c>
      <c r="E325" s="5">
        <v>122920</v>
      </c>
      <c r="AT325" s="2"/>
      <c r="AU325" s="2"/>
      <c r="AV325" s="2"/>
      <c r="AW325" s="2"/>
      <c r="AX325" s="2"/>
      <c r="AY325" s="3"/>
      <c r="AZ325" s="3"/>
      <c r="BA325" s="3"/>
      <c r="BB325" s="15"/>
      <c r="BC325" s="2"/>
      <c r="BD325" s="2"/>
      <c r="BE325" s="2"/>
      <c r="BF325" s="2"/>
      <c r="BG325" s="2"/>
      <c r="BH325" s="2"/>
      <c r="BI325" s="2"/>
      <c r="BJ325" s="2"/>
      <c r="BK325" s="15"/>
      <c r="BL325" s="4"/>
      <c r="BM325" s="4"/>
      <c r="BN325" s="4"/>
      <c r="BO325" s="4"/>
      <c r="BP325" s="4"/>
      <c r="BQ325" s="4"/>
      <c r="BR325" s="4"/>
      <c r="BS325" s="4"/>
      <c r="BT325" s="4">
        <v>0</v>
      </c>
      <c r="BV325" s="1" t="s">
        <v>857</v>
      </c>
      <c r="CC325" s="3"/>
    </row>
    <row r="326" spans="2:82">
      <c r="C326" s="1" t="s">
        <v>777</v>
      </c>
      <c r="D326" s="1" t="s">
        <v>579</v>
      </c>
      <c r="E326" s="5">
        <v>101779</v>
      </c>
      <c r="AT326" s="2"/>
      <c r="AU326" s="2"/>
      <c r="AV326" s="2"/>
      <c r="AW326" s="2"/>
      <c r="AX326" s="2"/>
      <c r="AY326" s="3"/>
      <c r="AZ326" s="3"/>
      <c r="BA326" s="3"/>
      <c r="BB326" s="15"/>
      <c r="BC326" s="2"/>
      <c r="BD326" s="2"/>
      <c r="BE326" s="2"/>
      <c r="BF326" s="2"/>
      <c r="BG326" s="2"/>
      <c r="BH326" s="2"/>
      <c r="BI326" s="2"/>
      <c r="BJ326" s="2"/>
      <c r="BK326" s="15"/>
      <c r="BL326" s="4"/>
      <c r="BM326" s="4"/>
      <c r="BN326" s="4"/>
      <c r="BO326" s="4"/>
      <c r="BP326" s="4"/>
      <c r="BQ326" s="4"/>
      <c r="BR326" s="4"/>
      <c r="BS326" s="4"/>
      <c r="BT326" s="4"/>
      <c r="BV326" s="1" t="s">
        <v>777</v>
      </c>
      <c r="CC326" s="3"/>
    </row>
    <row r="327" spans="2:82">
      <c r="C327" s="1" t="s">
        <v>1012</v>
      </c>
      <c r="D327" s="1" t="s">
        <v>798</v>
      </c>
      <c r="E327" s="5">
        <v>130276</v>
      </c>
      <c r="Y327" s="25">
        <v>0</v>
      </c>
      <c r="AT327" s="2"/>
      <c r="AU327" s="2"/>
      <c r="AV327" s="2"/>
      <c r="AW327" s="2"/>
      <c r="AX327" s="2"/>
      <c r="AY327" s="3"/>
      <c r="AZ327" s="3"/>
      <c r="BA327" s="3"/>
      <c r="BB327" s="15"/>
      <c r="BC327" s="2"/>
      <c r="BD327" s="2"/>
      <c r="BE327" s="2"/>
      <c r="BF327" s="2"/>
      <c r="BG327" s="2"/>
      <c r="BH327" s="2"/>
      <c r="BI327" s="2"/>
      <c r="BJ327" s="2"/>
      <c r="BK327" s="15"/>
      <c r="BL327" s="4"/>
      <c r="BM327" s="4"/>
      <c r="BN327" s="4"/>
      <c r="BO327" s="4"/>
      <c r="BP327" s="4"/>
      <c r="BQ327" s="4"/>
      <c r="BR327" s="4"/>
      <c r="BS327" s="4"/>
      <c r="BT327" s="4"/>
      <c r="BV327" s="1" t="s">
        <v>1012</v>
      </c>
      <c r="CC327" s="3"/>
    </row>
    <row r="328" spans="2:82">
      <c r="C328" s="1" t="s">
        <v>1018</v>
      </c>
      <c r="D328" s="1" t="s">
        <v>1019</v>
      </c>
      <c r="E328" s="5">
        <v>127982</v>
      </c>
      <c r="Z328" s="25">
        <v>0</v>
      </c>
      <c r="AT328" s="2"/>
      <c r="AU328" s="2"/>
      <c r="AV328" s="2"/>
      <c r="AW328" s="2"/>
      <c r="AX328" s="2"/>
      <c r="AY328" s="3"/>
      <c r="AZ328" s="3"/>
      <c r="BA328" s="3"/>
      <c r="BB328" s="15"/>
      <c r="BC328" s="2"/>
      <c r="BD328" s="2"/>
      <c r="BE328" s="2"/>
      <c r="BF328" s="2"/>
      <c r="BG328" s="2"/>
      <c r="BH328" s="2"/>
      <c r="BI328" s="2"/>
      <c r="BJ328" s="2"/>
      <c r="BK328" s="15"/>
      <c r="BL328" s="4"/>
      <c r="BM328" s="4"/>
      <c r="BN328" s="4"/>
      <c r="BO328" s="4"/>
      <c r="BP328" s="4"/>
      <c r="BQ328" s="4"/>
      <c r="BR328" s="4"/>
      <c r="BS328" s="4"/>
      <c r="BT328" s="4"/>
      <c r="BV328" s="1" t="s">
        <v>1018</v>
      </c>
      <c r="CC328" s="3"/>
    </row>
    <row r="329" spans="2:82">
      <c r="C329" s="1" t="s">
        <v>686</v>
      </c>
      <c r="D329" s="1" t="s">
        <v>687</v>
      </c>
      <c r="E329" s="5">
        <v>116866</v>
      </c>
      <c r="AT329" s="2"/>
      <c r="AU329" s="2"/>
      <c r="AV329" s="2"/>
      <c r="AW329" s="2"/>
      <c r="AX329" s="2"/>
      <c r="AY329" s="3"/>
      <c r="AZ329" s="3"/>
      <c r="BA329" s="3"/>
      <c r="BB329" s="15"/>
      <c r="BC329" s="2"/>
      <c r="BD329" s="2"/>
      <c r="BE329" s="2"/>
      <c r="BF329" s="2"/>
      <c r="BG329" s="2"/>
      <c r="BH329" s="2"/>
      <c r="BI329" s="2"/>
      <c r="BJ329" s="2"/>
      <c r="BK329" s="15"/>
      <c r="BL329" s="4"/>
      <c r="BM329" s="4"/>
      <c r="BN329" s="4"/>
      <c r="BO329" s="4"/>
      <c r="BP329" s="4"/>
      <c r="BQ329" s="4"/>
      <c r="BR329" s="4"/>
      <c r="BS329" s="4"/>
      <c r="BT329" s="4"/>
      <c r="BV329" s="1" t="s">
        <v>686</v>
      </c>
      <c r="CC329" s="3"/>
    </row>
    <row r="330" spans="2:82">
      <c r="C330" s="1" t="s">
        <v>675</v>
      </c>
      <c r="D330" s="1" t="s">
        <v>322</v>
      </c>
      <c r="E330" s="5">
        <v>129071</v>
      </c>
      <c r="H330" s="18">
        <v>0</v>
      </c>
      <c r="AT330" s="4"/>
      <c r="AU330" s="2"/>
      <c r="AV330" s="2"/>
      <c r="AW330" s="2"/>
      <c r="AX330" s="2"/>
      <c r="AY330" s="3"/>
      <c r="AZ330" s="3"/>
      <c r="BA330" s="3"/>
      <c r="BB330" s="15"/>
      <c r="BC330" s="2"/>
      <c r="BD330" s="2"/>
      <c r="BE330" s="2"/>
      <c r="BF330" s="2"/>
      <c r="BG330" s="2"/>
      <c r="BH330" s="2"/>
      <c r="BI330" s="2"/>
      <c r="BJ330" s="2"/>
      <c r="BK330" s="15"/>
      <c r="BL330" s="4"/>
      <c r="BM330" s="4"/>
      <c r="BN330" s="4"/>
      <c r="BO330" s="4"/>
      <c r="BP330" s="4"/>
      <c r="BQ330" s="4"/>
      <c r="BR330" s="4"/>
      <c r="BS330" s="4"/>
      <c r="BT330" s="4"/>
      <c r="BV330" s="1" t="s">
        <v>675</v>
      </c>
    </row>
    <row r="331" spans="2:82">
      <c r="C331" s="1" t="s">
        <v>693</v>
      </c>
      <c r="D331" s="1" t="s">
        <v>694</v>
      </c>
      <c r="E331" s="5">
        <v>123397</v>
      </c>
      <c r="AT331" s="2"/>
      <c r="AU331" s="2"/>
      <c r="AV331" s="2"/>
      <c r="AW331" s="2"/>
      <c r="AX331" s="2"/>
      <c r="AY331" s="3"/>
      <c r="AZ331" s="3"/>
      <c r="BA331" s="3"/>
      <c r="BB331" s="15"/>
      <c r="BC331" s="2"/>
      <c r="BD331" s="2"/>
      <c r="BE331" s="2"/>
      <c r="BF331" s="2"/>
      <c r="BG331" s="2"/>
      <c r="BH331" s="2"/>
      <c r="BI331" s="2"/>
      <c r="BJ331" s="2"/>
      <c r="BK331" s="15"/>
      <c r="BL331" s="4"/>
      <c r="BM331" s="4"/>
      <c r="BN331" s="4"/>
      <c r="BO331" s="4"/>
      <c r="BP331" s="4"/>
      <c r="BQ331" s="4"/>
      <c r="BR331" s="4"/>
      <c r="BS331" s="4"/>
      <c r="BT331" s="4"/>
      <c r="BV331" s="1" t="s">
        <v>693</v>
      </c>
    </row>
    <row r="332" spans="2:82">
      <c r="C332" s="1" t="s">
        <v>816</v>
      </c>
      <c r="D332" s="1" t="s">
        <v>56</v>
      </c>
      <c r="E332" s="5">
        <v>119913</v>
      </c>
      <c r="AT332" s="4"/>
      <c r="AU332" s="2"/>
      <c r="AV332" s="2"/>
      <c r="AW332" s="2"/>
      <c r="AX332" s="2"/>
      <c r="AY332" s="3"/>
      <c r="AZ332" s="3"/>
      <c r="BA332" s="3"/>
      <c r="BB332" s="15"/>
      <c r="BC332" s="2"/>
      <c r="BD332" s="2"/>
      <c r="BE332" s="2"/>
      <c r="BF332" s="2"/>
      <c r="BG332" s="2"/>
      <c r="BH332" s="2"/>
      <c r="BI332" s="2"/>
      <c r="BJ332" s="2"/>
      <c r="BK332" s="15"/>
      <c r="BL332" s="4"/>
      <c r="BM332" s="4"/>
      <c r="BN332" s="4"/>
      <c r="BO332" s="4"/>
      <c r="BP332" s="4"/>
      <c r="BQ332" s="4"/>
      <c r="BR332" s="4"/>
      <c r="BS332" s="4"/>
      <c r="BT332" s="4"/>
      <c r="BV332" s="1" t="s">
        <v>816</v>
      </c>
    </row>
    <row r="333" spans="2:82">
      <c r="C333" s="1" t="s">
        <v>887</v>
      </c>
      <c r="D333" s="1" t="s">
        <v>42</v>
      </c>
      <c r="E333" s="5">
        <v>111625</v>
      </c>
      <c r="K333" s="18">
        <v>0</v>
      </c>
      <c r="AT333" s="4"/>
      <c r="AU333" s="2"/>
      <c r="AV333" s="2"/>
      <c r="AW333" s="2"/>
      <c r="AX333" s="2"/>
      <c r="AY333" s="3"/>
      <c r="AZ333" s="3"/>
      <c r="BA333" s="3"/>
      <c r="BB333" s="15"/>
      <c r="BC333" s="2"/>
      <c r="BD333" s="2"/>
      <c r="BE333" s="2"/>
      <c r="BF333" s="2"/>
      <c r="BG333" s="2"/>
      <c r="BH333" s="2"/>
      <c r="BI333" s="2"/>
      <c r="BJ333" s="2"/>
      <c r="BK333" s="15"/>
      <c r="BL333" s="4"/>
      <c r="BM333" s="4"/>
      <c r="BN333" s="4"/>
      <c r="BO333" s="4"/>
      <c r="BP333" s="4"/>
      <c r="BQ333" s="4"/>
      <c r="BR333" s="4"/>
      <c r="BS333" s="4"/>
      <c r="BT333" s="4"/>
      <c r="BV333" s="1" t="s">
        <v>887</v>
      </c>
    </row>
    <row r="334" spans="2:82">
      <c r="B334" s="5"/>
      <c r="C334" s="1" t="s">
        <v>554</v>
      </c>
      <c r="D334" s="1" t="s">
        <v>86</v>
      </c>
      <c r="E334" s="5">
        <v>99326</v>
      </c>
      <c r="F334" s="8"/>
      <c r="G334" s="20"/>
      <c r="H334" s="20"/>
      <c r="I334" s="20"/>
      <c r="J334" s="20"/>
      <c r="M334" s="20"/>
      <c r="N334" s="26"/>
      <c r="O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8"/>
      <c r="AT334" s="4"/>
      <c r="AU334" s="4"/>
      <c r="AV334" s="4"/>
      <c r="AW334" s="4"/>
      <c r="AX334" s="4"/>
      <c r="AY334" s="4"/>
      <c r="AZ334" s="4"/>
      <c r="BA334" s="4"/>
      <c r="BB334" s="8"/>
      <c r="BC334" s="4"/>
      <c r="BD334" s="4"/>
      <c r="BE334" s="4"/>
      <c r="BF334" s="4"/>
      <c r="BG334" s="4"/>
      <c r="BH334" s="4"/>
      <c r="BI334" s="4"/>
      <c r="BJ334" s="4"/>
      <c r="BK334" s="8"/>
      <c r="BL334" s="4"/>
      <c r="BM334" s="4"/>
      <c r="BN334" s="4"/>
      <c r="BO334" s="4"/>
      <c r="BP334" s="4"/>
      <c r="BQ334" s="4"/>
      <c r="BR334" s="4"/>
      <c r="BS334" s="4"/>
      <c r="BT334" s="4"/>
      <c r="BU334" s="8"/>
      <c r="BV334" s="1" t="s">
        <v>555</v>
      </c>
    </row>
    <row r="335" spans="2:82">
      <c r="C335" s="1" t="s">
        <v>843</v>
      </c>
      <c r="D335" s="1" t="s">
        <v>314</v>
      </c>
      <c r="E335" s="5">
        <v>121082</v>
      </c>
      <c r="AI335" s="25">
        <v>0</v>
      </c>
      <c r="AT335" s="2"/>
      <c r="AU335" s="2"/>
      <c r="AV335" s="2"/>
      <c r="AW335" s="2"/>
      <c r="AX335" s="2"/>
      <c r="AY335" s="3"/>
      <c r="AZ335" s="3"/>
      <c r="BA335" s="3"/>
      <c r="BB335" s="15"/>
      <c r="BC335" s="2"/>
      <c r="BD335" s="2"/>
      <c r="BE335" s="2"/>
      <c r="BF335" s="2"/>
      <c r="BG335" s="2"/>
      <c r="BH335" s="2"/>
      <c r="BI335" s="2"/>
      <c r="BJ335" s="2"/>
      <c r="BK335" s="15"/>
      <c r="BL335" s="4"/>
      <c r="BM335" s="4"/>
      <c r="BN335" s="4"/>
      <c r="BO335" s="4"/>
      <c r="BP335" s="4">
        <v>0</v>
      </c>
      <c r="BQ335" s="4"/>
      <c r="BR335" s="4"/>
      <c r="BS335" s="4"/>
      <c r="BT335" s="4"/>
      <c r="BV335" s="1" t="s">
        <v>843</v>
      </c>
    </row>
    <row r="336" spans="2:82">
      <c r="C336" s="1" t="s">
        <v>940</v>
      </c>
      <c r="D336" s="1" t="s">
        <v>941</v>
      </c>
      <c r="E336" s="5">
        <v>133958</v>
      </c>
      <c r="P336" s="25">
        <v>0</v>
      </c>
      <c r="AT336" s="2"/>
      <c r="AU336" s="2"/>
      <c r="AV336" s="2"/>
      <c r="AW336" s="2"/>
      <c r="AX336" s="2"/>
      <c r="AY336" s="3"/>
      <c r="AZ336" s="3"/>
      <c r="BA336" s="3"/>
      <c r="BB336" s="15"/>
      <c r="BC336" s="2"/>
      <c r="BD336" s="2"/>
      <c r="BE336" s="2"/>
      <c r="BF336" s="2"/>
      <c r="BG336" s="2"/>
      <c r="BH336" s="2"/>
      <c r="BI336" s="2"/>
      <c r="BJ336" s="2"/>
      <c r="BK336" s="15"/>
      <c r="BL336" s="4"/>
      <c r="BM336" s="4"/>
      <c r="BN336" s="4"/>
      <c r="BO336" s="4"/>
      <c r="BP336" s="4"/>
      <c r="BQ336" s="4"/>
      <c r="BR336" s="4"/>
      <c r="BS336" s="4"/>
      <c r="BT336" s="4"/>
      <c r="BV336" s="1" t="s">
        <v>940</v>
      </c>
    </row>
    <row r="337" spans="1:87">
      <c r="C337" s="1" t="s">
        <v>968</v>
      </c>
      <c r="D337" s="1" t="s">
        <v>969</v>
      </c>
      <c r="E337" s="5">
        <v>134641</v>
      </c>
      <c r="R337" s="25">
        <v>0</v>
      </c>
      <c r="AT337" s="2"/>
      <c r="AU337" s="2"/>
      <c r="AV337" s="2"/>
      <c r="AW337" s="2"/>
      <c r="AX337" s="2"/>
      <c r="AY337" s="3"/>
      <c r="AZ337" s="3"/>
      <c r="BA337" s="3"/>
      <c r="BB337" s="15"/>
      <c r="BC337" s="2"/>
      <c r="BD337" s="2"/>
      <c r="BE337" s="2"/>
      <c r="BF337" s="2"/>
      <c r="BG337" s="2"/>
      <c r="BH337" s="2"/>
      <c r="BI337" s="2"/>
      <c r="BJ337" s="2"/>
      <c r="BK337" s="15"/>
      <c r="BL337" s="4"/>
      <c r="BM337" s="4"/>
      <c r="BN337" s="4"/>
      <c r="BO337" s="4"/>
      <c r="BP337" s="4"/>
      <c r="BQ337" s="4"/>
      <c r="BR337" s="4"/>
      <c r="BS337" s="4"/>
      <c r="BT337" s="4"/>
      <c r="BV337" s="1" t="s">
        <v>968</v>
      </c>
    </row>
    <row r="338" spans="1:87">
      <c r="C338" s="1" t="s">
        <v>590</v>
      </c>
      <c r="D338" s="1" t="s">
        <v>772</v>
      </c>
      <c r="E338" s="5">
        <v>122257</v>
      </c>
      <c r="M338" s="18">
        <v>0</v>
      </c>
      <c r="AB338" s="25">
        <v>0</v>
      </c>
      <c r="AT338" s="2"/>
      <c r="AU338" s="2"/>
      <c r="AV338" s="4"/>
      <c r="AW338" s="4"/>
      <c r="AX338" s="4"/>
      <c r="AY338" s="4"/>
      <c r="AZ338" s="4"/>
      <c r="BA338" s="4"/>
      <c r="BB338" s="8"/>
      <c r="BC338" s="4"/>
      <c r="BD338" s="4"/>
      <c r="BE338" s="4"/>
      <c r="BF338" s="4"/>
      <c r="BG338" s="4"/>
      <c r="BH338" s="4"/>
      <c r="BI338" s="4"/>
      <c r="BJ338" s="4"/>
      <c r="BK338" s="8"/>
      <c r="BL338" s="4"/>
      <c r="BM338" s="4"/>
      <c r="BN338" s="4"/>
      <c r="BO338" s="4"/>
      <c r="BP338" s="4"/>
      <c r="BQ338" s="4"/>
      <c r="BR338" s="4"/>
      <c r="BS338" s="4"/>
      <c r="BT338" s="4"/>
      <c r="BV338" s="1" t="s">
        <v>590</v>
      </c>
    </row>
    <row r="339" spans="1:87">
      <c r="C339" s="1" t="s">
        <v>1054</v>
      </c>
      <c r="D339" s="1" t="s">
        <v>322</v>
      </c>
      <c r="E339" s="5">
        <v>123605</v>
      </c>
      <c r="AE339" s="25">
        <v>0</v>
      </c>
      <c r="AT339" s="2"/>
      <c r="AU339" s="2"/>
      <c r="AV339" s="4"/>
      <c r="AW339" s="4"/>
      <c r="AX339" s="4"/>
      <c r="AY339" s="4"/>
      <c r="AZ339" s="4"/>
      <c r="BA339" s="4"/>
      <c r="BB339" s="8"/>
      <c r="BC339" s="4"/>
      <c r="BD339" s="4"/>
      <c r="BE339" s="4"/>
      <c r="BF339" s="4"/>
      <c r="BG339" s="4"/>
      <c r="BH339" s="4"/>
      <c r="BI339" s="4"/>
      <c r="BJ339" s="4"/>
      <c r="BK339" s="8"/>
      <c r="BL339" s="4"/>
      <c r="BM339" s="4"/>
      <c r="BN339" s="4"/>
      <c r="BO339" s="4"/>
      <c r="BP339" s="4"/>
      <c r="BQ339" s="4"/>
      <c r="BR339" s="4"/>
      <c r="BS339" s="4"/>
      <c r="BT339" s="4"/>
      <c r="BV339" s="1" t="s">
        <v>1054</v>
      </c>
    </row>
    <row r="340" spans="1:87">
      <c r="C340" s="1" t="s">
        <v>683</v>
      </c>
      <c r="AT340" s="2"/>
      <c r="AU340" s="2"/>
      <c r="AV340" s="4"/>
      <c r="AW340" s="4"/>
      <c r="AX340" s="4"/>
      <c r="AY340" s="4"/>
      <c r="AZ340" s="4"/>
      <c r="BA340" s="4"/>
      <c r="BB340" s="8"/>
      <c r="BC340" s="4"/>
      <c r="BD340" s="4"/>
      <c r="BE340" s="4"/>
      <c r="BF340" s="4"/>
      <c r="BG340" s="4"/>
      <c r="BH340" s="4"/>
      <c r="BI340" s="4"/>
      <c r="BJ340" s="4"/>
      <c r="BK340" s="8"/>
      <c r="BL340" s="4"/>
      <c r="BM340" s="4"/>
      <c r="BN340" s="4"/>
      <c r="BO340" s="4"/>
      <c r="BP340" s="4"/>
      <c r="BQ340" s="4"/>
      <c r="BR340" s="4"/>
      <c r="BS340" s="4"/>
      <c r="BT340" s="4"/>
      <c r="BV340" s="1" t="s">
        <v>683</v>
      </c>
    </row>
    <row r="341" spans="1:87">
      <c r="C341" s="1" t="s">
        <v>970</v>
      </c>
      <c r="D341" s="1" t="s">
        <v>971</v>
      </c>
      <c r="E341" s="5">
        <v>112772</v>
      </c>
      <c r="R341" s="25">
        <v>0</v>
      </c>
      <c r="U341" s="25">
        <v>0</v>
      </c>
      <c r="AT341" s="2"/>
      <c r="AU341" s="2"/>
      <c r="AV341" s="4"/>
      <c r="AW341" s="4"/>
      <c r="AX341" s="4"/>
      <c r="AY341" s="4"/>
      <c r="AZ341" s="4"/>
      <c r="BA341" s="4"/>
      <c r="BB341" s="8"/>
      <c r="BC341" s="4"/>
      <c r="BD341" s="4"/>
      <c r="BE341" s="4"/>
      <c r="BF341" s="4"/>
      <c r="BG341" s="4"/>
      <c r="BH341" s="4"/>
      <c r="BI341" s="4"/>
      <c r="BJ341" s="4"/>
      <c r="BK341" s="8"/>
      <c r="BL341" s="4"/>
      <c r="BM341" s="4"/>
      <c r="BN341" s="4"/>
      <c r="BO341" s="4"/>
      <c r="BP341" s="4"/>
      <c r="BQ341" s="4"/>
      <c r="BR341" s="4"/>
      <c r="BS341" s="4"/>
      <c r="BT341" s="4"/>
      <c r="BV341" s="1" t="s">
        <v>970</v>
      </c>
    </row>
    <row r="342" spans="1:87">
      <c r="C342" s="1" t="s">
        <v>801</v>
      </c>
      <c r="D342" s="1" t="s">
        <v>802</v>
      </c>
      <c r="E342" s="5">
        <v>131700</v>
      </c>
      <c r="AG342" s="25">
        <v>0</v>
      </c>
      <c r="AT342" s="2"/>
      <c r="AU342" s="2"/>
      <c r="AV342" s="4"/>
      <c r="AW342" s="4"/>
      <c r="AX342" s="4"/>
      <c r="AY342" s="4"/>
      <c r="AZ342" s="4"/>
      <c r="BA342" s="4"/>
      <c r="BB342" s="8"/>
      <c r="BC342" s="4"/>
      <c r="BD342" s="4"/>
      <c r="BE342" s="4"/>
      <c r="BF342" s="4"/>
      <c r="BG342" s="4"/>
      <c r="BH342" s="4"/>
      <c r="BI342" s="4"/>
      <c r="BJ342" s="4"/>
      <c r="BK342" s="8"/>
      <c r="BL342" s="4"/>
      <c r="BM342" s="4"/>
      <c r="BN342" s="4"/>
      <c r="BO342" s="4"/>
      <c r="BP342" s="4"/>
      <c r="BQ342" s="4"/>
      <c r="BR342" s="4"/>
      <c r="BS342" s="4"/>
      <c r="BT342" s="4"/>
      <c r="BV342" s="1" t="s">
        <v>801</v>
      </c>
    </row>
    <row r="343" spans="1:87" s="17" customFormat="1">
      <c r="A343" s="5"/>
      <c r="B343" s="1"/>
      <c r="C343" s="1" t="s">
        <v>1062</v>
      </c>
      <c r="D343" s="1" t="s">
        <v>1063</v>
      </c>
      <c r="E343" s="5" t="s">
        <v>625</v>
      </c>
      <c r="F343" s="7"/>
      <c r="G343" s="18"/>
      <c r="H343" s="18"/>
      <c r="I343" s="18"/>
      <c r="J343" s="18"/>
      <c r="K343" s="18"/>
      <c r="L343" s="18"/>
      <c r="M343" s="18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  <c r="AH343" s="25"/>
      <c r="AI343" s="25">
        <v>0</v>
      </c>
      <c r="AJ343" s="25"/>
      <c r="AK343" s="25"/>
      <c r="AL343" s="25"/>
      <c r="AM343" s="25"/>
      <c r="AN343" s="25"/>
      <c r="AO343" s="25"/>
      <c r="AP343" s="25"/>
      <c r="AQ343" s="25"/>
      <c r="AR343" s="25"/>
      <c r="AS343" s="7"/>
      <c r="AT343" s="2"/>
      <c r="AU343" s="2"/>
      <c r="AV343" s="4"/>
      <c r="AW343" s="4"/>
      <c r="AX343" s="4"/>
      <c r="AY343" s="4"/>
      <c r="AZ343" s="4"/>
      <c r="BA343" s="4"/>
      <c r="BB343" s="8"/>
      <c r="BC343" s="4"/>
      <c r="BD343" s="4"/>
      <c r="BE343" s="4"/>
      <c r="BF343" s="4"/>
      <c r="BG343" s="4"/>
      <c r="BH343" s="4"/>
      <c r="BI343" s="4"/>
      <c r="BJ343" s="4"/>
      <c r="BK343" s="8"/>
      <c r="BL343" s="4"/>
      <c r="BM343" s="4"/>
      <c r="BN343" s="4"/>
      <c r="BO343" s="4"/>
      <c r="BP343" s="4"/>
      <c r="BQ343" s="4"/>
      <c r="BR343" s="4"/>
      <c r="BS343" s="4"/>
      <c r="BT343" s="4"/>
      <c r="BU343" s="14"/>
      <c r="BV343" s="1" t="s">
        <v>1062</v>
      </c>
      <c r="BW343" s="5"/>
      <c r="BX343" s="4"/>
      <c r="BY343" s="4"/>
      <c r="BZ343" s="4"/>
      <c r="CA343" s="4"/>
      <c r="CB343" s="4"/>
      <c r="CC343" s="4"/>
      <c r="CD343" s="4"/>
      <c r="CE343" s="4"/>
      <c r="CH343" s="18"/>
      <c r="CI343" s="18"/>
    </row>
    <row r="344" spans="1:87">
      <c r="B344" s="5"/>
      <c r="C344" s="1" t="s">
        <v>661</v>
      </c>
      <c r="D344" s="1" t="s">
        <v>662</v>
      </c>
      <c r="E344" s="5">
        <v>129783</v>
      </c>
      <c r="F344" s="8">
        <v>73</v>
      </c>
      <c r="G344" s="20"/>
      <c r="H344" s="20"/>
      <c r="I344" s="20">
        <v>0</v>
      </c>
      <c r="J344" s="20"/>
      <c r="L344" s="20">
        <v>0</v>
      </c>
      <c r="M344" s="20"/>
      <c r="N344" s="26"/>
      <c r="O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8"/>
      <c r="AT344" s="4"/>
      <c r="AU344" s="4"/>
      <c r="AV344" s="4"/>
      <c r="AW344" s="4"/>
      <c r="AX344" s="4"/>
      <c r="AY344" s="4"/>
      <c r="AZ344" s="4"/>
      <c r="BA344" s="4"/>
      <c r="BB344" s="8"/>
      <c r="BC344" s="4"/>
      <c r="BD344" s="4"/>
      <c r="BE344" s="4"/>
      <c r="BF344" s="4"/>
      <c r="BG344" s="4"/>
      <c r="BH344" s="4"/>
      <c r="BI344" s="4"/>
      <c r="BJ344" s="4"/>
      <c r="BK344" s="8"/>
      <c r="BL344" s="4"/>
      <c r="BM344" s="4"/>
      <c r="BN344" s="4"/>
      <c r="BO344" s="4">
        <v>0</v>
      </c>
      <c r="BP344" s="4"/>
      <c r="BQ344" s="4"/>
      <c r="BR344" s="4"/>
      <c r="BS344" s="4"/>
      <c r="BT344" s="4"/>
      <c r="BU344" s="8"/>
      <c r="BV344" s="1" t="s">
        <v>661</v>
      </c>
    </row>
    <row r="345" spans="1:87">
      <c r="C345" s="1" t="s">
        <v>690</v>
      </c>
      <c r="D345" s="1" t="s">
        <v>691</v>
      </c>
      <c r="E345" s="5">
        <v>114829</v>
      </c>
      <c r="AT345" s="2"/>
      <c r="AU345" s="2"/>
      <c r="AV345" s="2"/>
      <c r="AW345" s="2"/>
      <c r="AX345" s="2"/>
      <c r="AY345" s="3"/>
      <c r="AZ345" s="3"/>
      <c r="BA345" s="3"/>
      <c r="BB345" s="15"/>
      <c r="BC345" s="2"/>
      <c r="BD345" s="2"/>
      <c r="BE345" s="2"/>
      <c r="BF345" s="2"/>
      <c r="BG345" s="2"/>
      <c r="BH345" s="2"/>
      <c r="BI345" s="2"/>
      <c r="BJ345" s="2"/>
      <c r="BK345" s="15"/>
      <c r="BL345" s="4"/>
      <c r="BM345" s="4"/>
      <c r="BN345" s="4"/>
      <c r="BO345" s="4"/>
      <c r="BP345" s="4"/>
      <c r="BQ345" s="4"/>
      <c r="BR345" s="4"/>
      <c r="BS345" s="4"/>
      <c r="BT345" s="4"/>
      <c r="BV345" s="1" t="s">
        <v>690</v>
      </c>
    </row>
    <row r="346" spans="1:87">
      <c r="C346" s="1" t="s">
        <v>1076</v>
      </c>
      <c r="D346" s="1" t="s">
        <v>1077</v>
      </c>
      <c r="E346" s="5">
        <v>131849</v>
      </c>
      <c r="AJ346" s="25">
        <v>0</v>
      </c>
      <c r="AT346" s="2"/>
      <c r="AU346" s="2"/>
      <c r="AV346" s="2"/>
      <c r="AW346" s="2"/>
      <c r="AX346" s="2"/>
      <c r="AY346" s="3"/>
      <c r="AZ346" s="3"/>
      <c r="BA346" s="3"/>
      <c r="BB346" s="15"/>
      <c r="BC346" s="2"/>
      <c r="BD346" s="2"/>
      <c r="BE346" s="2"/>
      <c r="BF346" s="2"/>
      <c r="BG346" s="2"/>
      <c r="BH346" s="2"/>
      <c r="BI346" s="2"/>
      <c r="BJ346" s="2"/>
      <c r="BK346" s="15"/>
      <c r="BL346" s="4"/>
      <c r="BM346" s="4"/>
      <c r="BN346" s="4"/>
      <c r="BO346" s="4"/>
      <c r="BP346" s="4"/>
      <c r="BQ346" s="4"/>
      <c r="BR346" s="4"/>
      <c r="BS346" s="4"/>
      <c r="BT346" s="4"/>
      <c r="BV346" s="1" t="s">
        <v>1076</v>
      </c>
    </row>
    <row r="347" spans="1:87">
      <c r="C347" s="1" t="s">
        <v>942</v>
      </c>
      <c r="D347" s="1" t="s">
        <v>28</v>
      </c>
      <c r="E347" s="5">
        <v>133845</v>
      </c>
      <c r="P347" s="25">
        <v>0</v>
      </c>
      <c r="Q347" s="25">
        <v>0</v>
      </c>
      <c r="AT347" s="2"/>
      <c r="AU347" s="2"/>
      <c r="AV347" s="2"/>
      <c r="AW347" s="2"/>
      <c r="AX347" s="2"/>
      <c r="AY347" s="3"/>
      <c r="AZ347" s="3"/>
      <c r="BA347" s="3"/>
      <c r="BB347" s="15"/>
      <c r="BC347" s="2"/>
      <c r="BD347" s="2"/>
      <c r="BE347" s="2"/>
      <c r="BF347" s="2"/>
      <c r="BG347" s="2"/>
      <c r="BH347" s="2"/>
      <c r="BI347" s="2"/>
      <c r="BJ347" s="2"/>
      <c r="BK347" s="15"/>
      <c r="BL347" s="4"/>
      <c r="BM347" s="4"/>
      <c r="BN347" s="4"/>
      <c r="BO347" s="4"/>
      <c r="BP347" s="4"/>
      <c r="BQ347" s="4"/>
      <c r="BR347" s="4"/>
      <c r="BS347" s="4"/>
      <c r="BT347" s="4"/>
      <c r="BV347" s="1" t="s">
        <v>942</v>
      </c>
    </row>
    <row r="348" spans="1:87">
      <c r="C348" s="1" t="s">
        <v>972</v>
      </c>
      <c r="D348" s="1" t="s">
        <v>178</v>
      </c>
      <c r="E348" s="5">
        <v>133736</v>
      </c>
      <c r="R348" s="25">
        <v>0</v>
      </c>
      <c r="AT348" s="2"/>
      <c r="AU348" s="2"/>
      <c r="AV348" s="2"/>
      <c r="AW348" s="2"/>
      <c r="AX348" s="2"/>
      <c r="AY348" s="3"/>
      <c r="AZ348" s="3"/>
      <c r="BA348" s="3"/>
      <c r="BB348" s="15"/>
      <c r="BC348" s="2"/>
      <c r="BD348" s="2"/>
      <c r="BE348" s="2"/>
      <c r="BF348" s="2"/>
      <c r="BG348" s="2"/>
      <c r="BH348" s="2"/>
      <c r="BI348" s="2"/>
      <c r="BJ348" s="2"/>
      <c r="BK348" s="15"/>
      <c r="BL348" s="4"/>
      <c r="BM348" s="4"/>
      <c r="BN348" s="4"/>
      <c r="BO348" s="4"/>
      <c r="BP348" s="4"/>
      <c r="BQ348" s="4"/>
      <c r="BR348" s="4"/>
      <c r="BS348" s="4"/>
      <c r="BT348" s="4"/>
      <c r="BV348" s="1" t="s">
        <v>972</v>
      </c>
    </row>
    <row r="349" spans="1:87">
      <c r="C349" s="1" t="s">
        <v>705</v>
      </c>
      <c r="D349" s="1" t="s">
        <v>706</v>
      </c>
      <c r="E349" s="5">
        <v>123042</v>
      </c>
      <c r="AT349" s="2"/>
      <c r="AU349" s="2"/>
      <c r="AV349" s="2"/>
      <c r="AW349" s="2"/>
      <c r="AX349" s="2"/>
      <c r="AY349" s="3"/>
      <c r="AZ349" s="3"/>
      <c r="BA349" s="3"/>
      <c r="BB349" s="15"/>
      <c r="BC349" s="2"/>
      <c r="BD349" s="2"/>
      <c r="BE349" s="2"/>
      <c r="BF349" s="2"/>
      <c r="BG349" s="2"/>
      <c r="BH349" s="2"/>
      <c r="BI349" s="2"/>
      <c r="BJ349" s="2"/>
      <c r="BK349" s="15"/>
      <c r="BL349" s="4"/>
      <c r="BM349" s="4"/>
      <c r="BN349" s="4"/>
      <c r="BO349" s="4"/>
      <c r="BP349" s="4"/>
      <c r="BQ349" s="4"/>
      <c r="BR349" s="4"/>
      <c r="BS349" s="4"/>
      <c r="BT349" s="4"/>
      <c r="BV349" s="1" t="s">
        <v>705</v>
      </c>
    </row>
    <row r="350" spans="1:87">
      <c r="C350" s="1" t="s">
        <v>752</v>
      </c>
      <c r="D350" s="1" t="s">
        <v>753</v>
      </c>
      <c r="E350" s="5">
        <v>13160</v>
      </c>
      <c r="AT350" s="2"/>
      <c r="AU350" s="2"/>
      <c r="AV350" s="2"/>
      <c r="AW350" s="2"/>
      <c r="AX350" s="2"/>
      <c r="AY350" s="3"/>
      <c r="AZ350" s="3"/>
      <c r="BA350" s="3"/>
      <c r="BB350" s="15"/>
      <c r="BC350" s="2"/>
      <c r="BD350" s="2"/>
      <c r="BE350" s="2"/>
      <c r="BF350" s="2"/>
      <c r="BG350" s="2"/>
      <c r="BH350" s="2"/>
      <c r="BI350" s="2"/>
      <c r="BJ350" s="2"/>
      <c r="BK350" s="15"/>
      <c r="BL350" s="4"/>
      <c r="BM350" s="4"/>
      <c r="BN350" s="4"/>
      <c r="BO350" s="4"/>
      <c r="BP350" s="4"/>
      <c r="BQ350" s="4"/>
      <c r="BR350" s="4"/>
      <c r="BS350" s="4"/>
      <c r="BT350" s="4"/>
      <c r="BV350" s="1" t="s">
        <v>752</v>
      </c>
    </row>
    <row r="351" spans="1:87">
      <c r="C351" s="1" t="s">
        <v>663</v>
      </c>
      <c r="D351" s="1" t="s">
        <v>664</v>
      </c>
      <c r="E351" s="5" t="s">
        <v>653</v>
      </c>
      <c r="AT351" s="2"/>
      <c r="AU351" s="4"/>
      <c r="AV351" s="4"/>
      <c r="AW351" s="4"/>
      <c r="AX351" s="4"/>
      <c r="AY351" s="4"/>
      <c r="AZ351" s="4"/>
      <c r="BA351" s="4"/>
      <c r="BB351" s="8"/>
      <c r="BC351" s="4"/>
      <c r="BD351" s="4"/>
      <c r="BE351" s="4"/>
      <c r="BF351" s="4"/>
      <c r="BG351" s="4"/>
      <c r="BH351" s="4"/>
      <c r="BI351" s="4"/>
      <c r="BJ351" s="4"/>
      <c r="BK351" s="8"/>
      <c r="BL351" s="4"/>
      <c r="BM351" s="4"/>
      <c r="BN351" s="4"/>
      <c r="BO351" s="4"/>
      <c r="BP351" s="4"/>
      <c r="BQ351" s="4"/>
      <c r="BR351" s="4"/>
      <c r="BS351" s="4"/>
      <c r="BT351" s="4"/>
      <c r="BV351" s="1" t="s">
        <v>663</v>
      </c>
    </row>
    <row r="352" spans="1:87">
      <c r="C352" s="1" t="s">
        <v>987</v>
      </c>
      <c r="D352" s="1" t="s">
        <v>137</v>
      </c>
      <c r="E352" s="5">
        <v>124109</v>
      </c>
      <c r="U352" s="25">
        <v>0</v>
      </c>
      <c r="AT352" s="2"/>
      <c r="AU352" s="4"/>
      <c r="AV352" s="4"/>
      <c r="AW352" s="4"/>
      <c r="AX352" s="4"/>
      <c r="AY352" s="4"/>
      <c r="AZ352" s="4"/>
      <c r="BA352" s="4"/>
      <c r="BB352" s="8"/>
      <c r="BC352" s="4"/>
      <c r="BD352" s="4"/>
      <c r="BE352" s="4"/>
      <c r="BF352" s="4"/>
      <c r="BG352" s="4"/>
      <c r="BH352" s="4"/>
      <c r="BI352" s="4"/>
      <c r="BJ352" s="4"/>
      <c r="BK352" s="8"/>
      <c r="BL352" s="4"/>
      <c r="BM352" s="4"/>
      <c r="BN352" s="4"/>
      <c r="BO352" s="4"/>
      <c r="BP352" s="4"/>
      <c r="BQ352" s="4"/>
      <c r="BR352" s="4"/>
      <c r="BS352" s="4"/>
      <c r="BT352" s="4"/>
      <c r="BV352" s="1" t="s">
        <v>987</v>
      </c>
    </row>
    <row r="353" spans="1:87">
      <c r="C353" s="1" t="s">
        <v>695</v>
      </c>
      <c r="D353" s="1" t="s">
        <v>642</v>
      </c>
      <c r="E353" s="5">
        <v>107848</v>
      </c>
      <c r="AT353" s="2"/>
      <c r="AU353" s="2"/>
      <c r="AV353" s="2"/>
      <c r="AW353" s="2"/>
      <c r="AX353" s="2"/>
      <c r="AY353" s="3"/>
      <c r="AZ353" s="3"/>
      <c r="BA353" s="3"/>
      <c r="BB353" s="15"/>
      <c r="BC353" s="2"/>
      <c r="BD353" s="2"/>
      <c r="BE353" s="2"/>
      <c r="BF353" s="2"/>
      <c r="BG353" s="2"/>
      <c r="BH353" s="2"/>
      <c r="BI353" s="2"/>
      <c r="BJ353" s="2"/>
      <c r="BK353" s="15"/>
      <c r="BL353" s="4"/>
      <c r="BM353" s="4"/>
      <c r="BN353" s="4"/>
      <c r="BO353" s="4"/>
      <c r="BP353" s="4"/>
      <c r="BQ353" s="4"/>
      <c r="BR353" s="4"/>
      <c r="BS353" s="4"/>
      <c r="BT353" s="4"/>
      <c r="BV353" s="1" t="s">
        <v>695</v>
      </c>
    </row>
    <row r="354" spans="1:87">
      <c r="C354" s="1" t="s">
        <v>809</v>
      </c>
      <c r="D354" s="1" t="s">
        <v>745</v>
      </c>
      <c r="E354" s="5">
        <v>124377</v>
      </c>
      <c r="AT354" s="2"/>
      <c r="AU354" s="2"/>
      <c r="AV354" s="2"/>
      <c r="AW354" s="2"/>
      <c r="AX354" s="2"/>
      <c r="AY354" s="3"/>
      <c r="AZ354" s="3"/>
      <c r="BA354" s="3"/>
      <c r="BB354" s="15"/>
      <c r="BC354" s="2"/>
      <c r="BD354" s="2"/>
      <c r="BE354" s="2"/>
      <c r="BF354" s="2"/>
      <c r="BG354" s="2"/>
      <c r="BH354" s="2"/>
      <c r="BI354" s="2"/>
      <c r="BJ354" s="2"/>
      <c r="BK354" s="15"/>
      <c r="BL354" s="4"/>
      <c r="BM354" s="4"/>
      <c r="BN354" s="4"/>
      <c r="BO354" s="4"/>
      <c r="BP354" s="4"/>
      <c r="BQ354" s="4"/>
      <c r="BR354" s="4"/>
      <c r="BS354" s="4"/>
      <c r="BT354" s="4"/>
      <c r="BV354" s="1" t="s">
        <v>809</v>
      </c>
    </row>
    <row r="355" spans="1:87">
      <c r="C355" s="1" t="s">
        <v>1081</v>
      </c>
      <c r="D355" s="1" t="s">
        <v>341</v>
      </c>
      <c r="E355" s="5">
        <v>130413</v>
      </c>
      <c r="AH355" s="25">
        <v>0</v>
      </c>
      <c r="AT355" s="2"/>
      <c r="AU355" s="4"/>
      <c r="AV355" s="4"/>
      <c r="AW355" s="4"/>
      <c r="AX355" s="4"/>
      <c r="AY355" s="4"/>
      <c r="AZ355" s="4"/>
      <c r="BA355" s="4"/>
      <c r="BB355" s="8"/>
      <c r="BC355" s="4"/>
      <c r="BD355" s="4"/>
      <c r="BE355" s="4"/>
      <c r="BF355" s="4"/>
      <c r="BG355" s="4"/>
      <c r="BH355" s="4"/>
      <c r="BI355" s="4"/>
      <c r="BJ355" s="4"/>
      <c r="BK355" s="8"/>
      <c r="BL355" s="4"/>
      <c r="BM355" s="4"/>
      <c r="BN355" s="4"/>
      <c r="BO355" s="4"/>
      <c r="BP355" s="4"/>
      <c r="BQ355" s="4"/>
      <c r="BR355" s="4"/>
      <c r="BS355" s="4"/>
      <c r="BT355" s="4"/>
      <c r="BV355" s="1" t="s">
        <v>1081</v>
      </c>
    </row>
    <row r="356" spans="1:87">
      <c r="C356" s="1" t="s">
        <v>819</v>
      </c>
      <c r="D356" s="1" t="s">
        <v>631</v>
      </c>
      <c r="E356" s="5">
        <v>117683</v>
      </c>
      <c r="AT356" s="2"/>
      <c r="AU356" s="2"/>
      <c r="AV356" s="2"/>
      <c r="AW356" s="2"/>
      <c r="AX356" s="2"/>
      <c r="AY356" s="3"/>
      <c r="AZ356" s="3"/>
      <c r="BA356" s="3"/>
      <c r="BB356" s="15"/>
      <c r="BC356" s="2"/>
      <c r="BD356" s="2"/>
      <c r="BE356" s="2"/>
      <c r="BF356" s="2"/>
      <c r="BG356" s="2"/>
      <c r="BH356" s="2"/>
      <c r="BI356" s="2"/>
      <c r="BJ356" s="2"/>
      <c r="BK356" s="15"/>
      <c r="BL356" s="4"/>
      <c r="BM356" s="4"/>
      <c r="BN356" s="4"/>
      <c r="BO356" s="4"/>
      <c r="BP356" s="4"/>
      <c r="BQ356" s="4"/>
      <c r="BR356" s="4"/>
      <c r="BS356" s="4"/>
      <c r="BT356" s="4"/>
      <c r="BV356" s="1" t="s">
        <v>819</v>
      </c>
    </row>
    <row r="357" spans="1:87">
      <c r="C357" s="1" t="s">
        <v>773</v>
      </c>
      <c r="D357" s="1" t="s">
        <v>728</v>
      </c>
      <c r="E357" s="5">
        <v>126059</v>
      </c>
      <c r="O357" s="25">
        <v>0</v>
      </c>
      <c r="AT357" s="2"/>
      <c r="AU357" s="4"/>
      <c r="AV357" s="4"/>
      <c r="AW357" s="4"/>
      <c r="AX357" s="4"/>
      <c r="AY357" s="4"/>
      <c r="AZ357" s="4"/>
      <c r="BA357" s="4"/>
      <c r="BB357" s="8"/>
      <c r="BC357" s="4"/>
      <c r="BD357" s="4"/>
      <c r="BE357" s="4"/>
      <c r="BF357" s="4"/>
      <c r="BG357" s="4"/>
      <c r="BH357" s="4"/>
      <c r="BI357" s="4"/>
      <c r="BJ357" s="4"/>
      <c r="BK357" s="8"/>
      <c r="BL357" s="4"/>
      <c r="BM357" s="4"/>
      <c r="BN357" s="4"/>
      <c r="BO357" s="4"/>
      <c r="BP357" s="4"/>
      <c r="BQ357" s="4"/>
      <c r="BR357" s="4"/>
      <c r="BS357" s="4"/>
      <c r="BT357" s="4"/>
      <c r="BV357" s="1" t="s">
        <v>773</v>
      </c>
    </row>
    <row r="358" spans="1:87">
      <c r="C358" s="1" t="s">
        <v>902</v>
      </c>
      <c r="D358" s="1" t="s">
        <v>280</v>
      </c>
      <c r="E358" s="5">
        <v>122161</v>
      </c>
      <c r="N358" s="25">
        <v>0</v>
      </c>
      <c r="AC358" s="25">
        <v>0</v>
      </c>
      <c r="AT358" s="2"/>
      <c r="AU358" s="4"/>
      <c r="AV358" s="4"/>
      <c r="AW358" s="4"/>
      <c r="AX358" s="4"/>
      <c r="AY358" s="4"/>
      <c r="AZ358" s="4"/>
      <c r="BA358" s="4"/>
      <c r="BB358" s="8"/>
      <c r="BC358" s="4"/>
      <c r="BD358" s="4"/>
      <c r="BE358" s="4"/>
      <c r="BF358" s="4"/>
      <c r="BG358" s="4"/>
      <c r="BH358" s="4"/>
      <c r="BI358" s="4"/>
      <c r="BJ358" s="4"/>
      <c r="BK358" s="8"/>
      <c r="BL358" s="4"/>
      <c r="BM358" s="4"/>
      <c r="BN358" s="4"/>
      <c r="BO358" s="4"/>
      <c r="BP358" s="4"/>
      <c r="BQ358" s="4"/>
      <c r="BR358" s="4"/>
      <c r="BS358" s="4"/>
      <c r="BT358" s="4"/>
      <c r="BV358" s="1" t="s">
        <v>902</v>
      </c>
    </row>
    <row r="359" spans="1:87" s="17" customFormat="1">
      <c r="A359" s="18"/>
      <c r="B359" s="5"/>
      <c r="C359" s="1" t="s">
        <v>626</v>
      </c>
      <c r="D359" s="1" t="s">
        <v>627</v>
      </c>
      <c r="E359" s="5">
        <v>126916</v>
      </c>
      <c r="F359" s="8">
        <v>38</v>
      </c>
      <c r="G359" s="20"/>
      <c r="H359" s="20"/>
      <c r="I359" s="20"/>
      <c r="J359" s="20">
        <v>0</v>
      </c>
      <c r="K359" s="18"/>
      <c r="L359" s="20"/>
      <c r="M359" s="20"/>
      <c r="N359" s="26"/>
      <c r="O359" s="26"/>
      <c r="P359" s="25"/>
      <c r="Q359" s="26"/>
      <c r="R359" s="26"/>
      <c r="S359" s="26"/>
      <c r="T359" s="26"/>
      <c r="U359" s="26"/>
      <c r="V359" s="26"/>
      <c r="W359" s="26"/>
      <c r="X359" s="26">
        <v>0</v>
      </c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>
        <v>0</v>
      </c>
      <c r="AL359" s="26">
        <v>0</v>
      </c>
      <c r="AM359" s="26"/>
      <c r="AN359" s="26"/>
      <c r="AO359" s="26"/>
      <c r="AP359" s="26"/>
      <c r="AQ359" s="26"/>
      <c r="AR359" s="26"/>
      <c r="AS359" s="8"/>
      <c r="AT359" s="4"/>
      <c r="AU359" s="2"/>
      <c r="AV359" s="2"/>
      <c r="AW359" s="2"/>
      <c r="AX359" s="2"/>
      <c r="AY359" s="3"/>
      <c r="AZ359" s="3"/>
      <c r="BA359" s="3"/>
      <c r="BB359" s="15"/>
      <c r="BC359" s="2"/>
      <c r="BD359" s="2"/>
      <c r="BE359" s="2"/>
      <c r="BF359" s="2"/>
      <c r="BG359" s="2"/>
      <c r="BH359" s="2"/>
      <c r="BI359" s="2"/>
      <c r="BJ359" s="2"/>
      <c r="BK359" s="15"/>
      <c r="BL359" s="4"/>
      <c r="BM359" s="4"/>
      <c r="BN359" s="4"/>
      <c r="BO359" s="4"/>
      <c r="BP359" s="4">
        <v>0</v>
      </c>
      <c r="BQ359" s="4"/>
      <c r="BR359" s="4"/>
      <c r="BS359" s="4"/>
      <c r="BT359" s="4"/>
      <c r="BU359" s="8"/>
      <c r="BV359" s="1" t="s">
        <v>626</v>
      </c>
      <c r="BW359" s="5"/>
      <c r="BX359" s="4"/>
      <c r="BY359" s="4"/>
      <c r="BZ359" s="4"/>
      <c r="CA359" s="4"/>
      <c r="CB359" s="4"/>
      <c r="CC359" s="4"/>
      <c r="CD359" s="4"/>
      <c r="CE359" s="4"/>
      <c r="CH359" s="18"/>
      <c r="CI359" s="18"/>
    </row>
    <row r="360" spans="1:87">
      <c r="C360" s="1" t="s">
        <v>820</v>
      </c>
      <c r="D360" s="1" t="s">
        <v>10</v>
      </c>
      <c r="E360" s="5">
        <v>128720</v>
      </c>
      <c r="K360" s="18">
        <v>0</v>
      </c>
      <c r="AJ360" s="25">
        <v>0</v>
      </c>
      <c r="AT360" s="2"/>
      <c r="AU360" s="2"/>
      <c r="AV360" s="2"/>
      <c r="AW360" s="2"/>
      <c r="AX360" s="2"/>
      <c r="AY360" s="3"/>
      <c r="AZ360" s="3"/>
      <c r="BA360" s="3"/>
      <c r="BB360" s="15"/>
      <c r="BC360" s="2"/>
      <c r="BD360" s="2"/>
      <c r="BE360" s="2"/>
      <c r="BF360" s="2"/>
      <c r="BG360" s="2"/>
      <c r="BH360" s="2"/>
      <c r="BI360" s="2"/>
      <c r="BJ360" s="2"/>
      <c r="BK360" s="15"/>
      <c r="BL360" s="4"/>
      <c r="BM360" s="4"/>
      <c r="BN360" s="4"/>
      <c r="BO360" s="4"/>
      <c r="BP360" s="4"/>
      <c r="BQ360" s="4"/>
      <c r="BR360" s="4"/>
      <c r="BS360" s="4"/>
      <c r="BT360" s="4"/>
      <c r="BV360" s="1" t="s">
        <v>820</v>
      </c>
    </row>
    <row r="361" spans="1:87">
      <c r="A361" s="18"/>
      <c r="B361" s="5"/>
      <c r="C361" s="1" t="s">
        <v>279</v>
      </c>
      <c r="D361" s="1" t="s">
        <v>592</v>
      </c>
      <c r="E361" s="5">
        <v>112312</v>
      </c>
      <c r="F361" s="8"/>
      <c r="G361" s="20"/>
      <c r="H361" s="20"/>
      <c r="I361" s="20"/>
      <c r="J361" s="20"/>
      <c r="L361" s="20"/>
      <c r="M361" s="20"/>
      <c r="N361" s="26"/>
      <c r="O361" s="26"/>
      <c r="Q361" s="26"/>
      <c r="R361" s="26"/>
      <c r="S361" s="26"/>
      <c r="T361" s="26">
        <v>0</v>
      </c>
      <c r="U361" s="26"/>
      <c r="V361" s="26"/>
      <c r="W361" s="26"/>
      <c r="X361" s="26"/>
      <c r="Y361" s="26"/>
      <c r="Z361" s="26"/>
      <c r="AA361" s="26"/>
      <c r="AB361" s="26"/>
      <c r="AC361" s="26">
        <v>0</v>
      </c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8"/>
      <c r="AT361" s="4"/>
      <c r="AU361" s="4"/>
      <c r="AV361" s="4"/>
      <c r="AW361" s="4"/>
      <c r="AX361" s="4"/>
      <c r="AY361" s="4"/>
      <c r="AZ361" s="4"/>
      <c r="BA361" s="4"/>
      <c r="BB361" s="8"/>
      <c r="BC361" s="4"/>
      <c r="BD361" s="4"/>
      <c r="BE361" s="4"/>
      <c r="BF361" s="4"/>
      <c r="BG361" s="4"/>
      <c r="BH361" s="4"/>
      <c r="BI361" s="4"/>
      <c r="BJ361" s="4"/>
      <c r="BK361" s="8"/>
      <c r="BL361" s="4"/>
      <c r="BM361" s="4"/>
      <c r="BN361" s="4"/>
      <c r="BO361" s="4"/>
      <c r="BP361" s="4"/>
      <c r="BQ361" s="4"/>
      <c r="BR361" s="4"/>
      <c r="BS361" s="4"/>
      <c r="BT361" s="4"/>
      <c r="BU361" s="8"/>
      <c r="BV361" s="1" t="s">
        <v>279</v>
      </c>
    </row>
    <row r="362" spans="1:87">
      <c r="C362" s="1" t="s">
        <v>803</v>
      </c>
      <c r="D362" s="1" t="s">
        <v>804</v>
      </c>
      <c r="E362" s="5">
        <v>131303</v>
      </c>
      <c r="V362" s="25">
        <v>0</v>
      </c>
      <c r="AT362" s="2"/>
      <c r="AU362" s="2"/>
      <c r="AV362" s="2"/>
      <c r="AW362" s="2"/>
      <c r="AX362" s="2"/>
      <c r="AY362" s="3"/>
      <c r="AZ362" s="3"/>
      <c r="BA362" s="3"/>
      <c r="BB362" s="15"/>
      <c r="BC362" s="2"/>
      <c r="BD362" s="2"/>
      <c r="BE362" s="2"/>
      <c r="BF362" s="2"/>
      <c r="BG362" s="2"/>
      <c r="BH362" s="2"/>
      <c r="BI362" s="2"/>
      <c r="BJ362" s="2"/>
      <c r="BK362" s="15"/>
      <c r="BL362" s="4"/>
      <c r="BM362" s="4"/>
      <c r="BN362" s="4"/>
      <c r="BO362" s="4"/>
      <c r="BP362" s="4"/>
      <c r="BQ362" s="4"/>
      <c r="BR362" s="4"/>
      <c r="BS362" s="4"/>
      <c r="BT362" s="4"/>
      <c r="BV362" s="1" t="s">
        <v>803</v>
      </c>
    </row>
    <row r="363" spans="1:87">
      <c r="C363" s="1" t="s">
        <v>1004</v>
      </c>
      <c r="D363" s="1" t="s">
        <v>1005</v>
      </c>
      <c r="AT363" s="2"/>
      <c r="AU363" s="2"/>
      <c r="AV363" s="2"/>
      <c r="AW363" s="4">
        <v>0</v>
      </c>
      <c r="AX363" s="4"/>
      <c r="AY363" s="4"/>
      <c r="AZ363" s="4"/>
      <c r="BA363" s="4"/>
      <c r="BB363" s="15"/>
      <c r="BC363" s="2"/>
      <c r="BD363" s="2"/>
      <c r="BE363" s="2"/>
      <c r="BF363" s="2"/>
      <c r="BG363" s="2"/>
      <c r="BH363" s="2"/>
      <c r="BI363" s="2"/>
      <c r="BJ363" s="2"/>
      <c r="BK363" s="15"/>
      <c r="BL363" s="4"/>
      <c r="BM363" s="4"/>
      <c r="BN363" s="4"/>
      <c r="BO363" s="4"/>
      <c r="BP363" s="4"/>
      <c r="BQ363" s="4"/>
      <c r="BR363" s="4"/>
      <c r="BS363" s="4"/>
      <c r="BT363" s="4"/>
      <c r="BV363" s="1" t="s">
        <v>1004</v>
      </c>
    </row>
    <row r="364" spans="1:87">
      <c r="C364" s="1" t="s">
        <v>789</v>
      </c>
      <c r="AT364" s="2"/>
      <c r="AU364" s="2"/>
      <c r="AV364" s="2"/>
      <c r="AW364" s="2"/>
      <c r="AX364" s="2"/>
      <c r="AY364" s="3"/>
      <c r="AZ364" s="3"/>
      <c r="BA364" s="3"/>
      <c r="BB364" s="15"/>
      <c r="BC364" s="2"/>
      <c r="BD364" s="2"/>
      <c r="BE364" s="2"/>
      <c r="BF364" s="2"/>
      <c r="BG364" s="2"/>
      <c r="BH364" s="2"/>
      <c r="BI364" s="2"/>
      <c r="BJ364" s="2"/>
      <c r="BK364" s="15"/>
      <c r="BL364" s="4"/>
      <c r="BM364" s="4"/>
      <c r="BN364" s="4"/>
      <c r="BO364" s="4"/>
      <c r="BP364" s="4"/>
      <c r="BQ364" s="4"/>
      <c r="BR364" s="4"/>
      <c r="BS364" s="4"/>
      <c r="BT364" s="4"/>
      <c r="BV364" s="1" t="s">
        <v>789</v>
      </c>
    </row>
    <row r="365" spans="1:87">
      <c r="C365" s="1" t="s">
        <v>734</v>
      </c>
      <c r="D365" s="1" t="s">
        <v>735</v>
      </c>
      <c r="E365" s="5">
        <v>131185</v>
      </c>
      <c r="AT365" s="2"/>
      <c r="AU365" s="2"/>
      <c r="AV365" s="2"/>
      <c r="AW365" s="2"/>
      <c r="AX365" s="2"/>
      <c r="AY365" s="3"/>
      <c r="AZ365" s="3"/>
      <c r="BA365" s="3"/>
      <c r="BB365" s="15"/>
      <c r="BC365" s="2"/>
      <c r="BD365" s="2"/>
      <c r="BE365" s="2"/>
      <c r="BF365" s="2"/>
      <c r="BG365" s="2"/>
      <c r="BH365" s="2"/>
      <c r="BI365" s="2"/>
      <c r="BJ365" s="2"/>
      <c r="BK365" s="15"/>
      <c r="BL365" s="4"/>
      <c r="BM365" s="4"/>
      <c r="BN365" s="4"/>
      <c r="BO365" s="4"/>
      <c r="BP365" s="4"/>
      <c r="BQ365" s="4"/>
      <c r="BR365" s="4"/>
      <c r="BS365" s="4"/>
      <c r="BT365" s="4"/>
      <c r="BV365" s="1" t="s">
        <v>759</v>
      </c>
    </row>
    <row r="366" spans="1:87">
      <c r="C366" s="1" t="s">
        <v>707</v>
      </c>
      <c r="D366" s="1" t="s">
        <v>701</v>
      </c>
      <c r="AT366" s="2"/>
      <c r="AU366" s="2"/>
      <c r="AV366" s="2"/>
      <c r="AW366" s="2"/>
      <c r="AX366" s="2"/>
      <c r="AY366" s="3"/>
      <c r="AZ366" s="3"/>
      <c r="BA366" s="3"/>
      <c r="BB366" s="15"/>
      <c r="BC366" s="2"/>
      <c r="BD366" s="2"/>
      <c r="BE366" s="2"/>
      <c r="BF366" s="2"/>
      <c r="BG366" s="2"/>
      <c r="BH366" s="2"/>
      <c r="BI366" s="2"/>
      <c r="BJ366" s="2"/>
      <c r="BK366" s="15"/>
      <c r="BL366" s="4"/>
      <c r="BM366" s="4"/>
      <c r="BN366" s="4"/>
      <c r="BO366" s="4"/>
      <c r="BP366" s="4"/>
      <c r="BQ366" s="4"/>
      <c r="BR366" s="4"/>
      <c r="BS366" s="4"/>
      <c r="BT366" s="4"/>
      <c r="BV366" s="1" t="s">
        <v>707</v>
      </c>
      <c r="BW366" s="5"/>
      <c r="BX366" s="4"/>
      <c r="BY366" s="4"/>
      <c r="BZ366" s="4"/>
      <c r="CA366" s="4"/>
      <c r="CB366" s="4"/>
      <c r="CC366" s="4"/>
      <c r="CD366" s="4"/>
    </row>
    <row r="367" spans="1:87">
      <c r="C367" s="1" t="s">
        <v>1042</v>
      </c>
      <c r="D367" s="1" t="s">
        <v>614</v>
      </c>
      <c r="E367" s="5" t="s">
        <v>625</v>
      </c>
      <c r="AC367" s="25">
        <v>0</v>
      </c>
      <c r="AT367" s="2"/>
      <c r="AU367" s="2"/>
      <c r="AV367" s="2"/>
      <c r="AW367" s="2"/>
      <c r="AX367" s="2"/>
      <c r="AY367" s="3"/>
      <c r="AZ367" s="3"/>
      <c r="BA367" s="3"/>
      <c r="BB367" s="15"/>
      <c r="BC367" s="2"/>
      <c r="BD367" s="2"/>
      <c r="BE367" s="2"/>
      <c r="BF367" s="2"/>
      <c r="BG367" s="2"/>
      <c r="BH367" s="2"/>
      <c r="BI367" s="2"/>
      <c r="BJ367" s="2"/>
      <c r="BK367" s="15"/>
      <c r="BL367" s="4"/>
      <c r="BM367" s="4"/>
      <c r="BN367" s="4"/>
      <c r="BO367" s="4"/>
      <c r="BP367" s="4"/>
      <c r="BQ367" s="4"/>
      <c r="BR367" s="4"/>
      <c r="BS367" s="4"/>
      <c r="BT367" s="4"/>
      <c r="BV367" s="1" t="s">
        <v>1042</v>
      </c>
    </row>
    <row r="368" spans="1:87">
      <c r="C368" s="1" t="s">
        <v>617</v>
      </c>
      <c r="D368" s="1" t="s">
        <v>194</v>
      </c>
      <c r="E368" s="5">
        <v>115530</v>
      </c>
      <c r="F368" s="8"/>
      <c r="G368" s="20"/>
      <c r="H368" s="20"/>
      <c r="I368" s="20"/>
      <c r="J368" s="20"/>
      <c r="K368" s="20"/>
      <c r="L368" s="20"/>
      <c r="M368" s="20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8"/>
      <c r="AT368" s="4"/>
      <c r="AU368" s="4"/>
      <c r="AV368" s="4"/>
      <c r="AW368" s="4"/>
      <c r="AX368" s="4"/>
      <c r="AY368" s="4"/>
      <c r="AZ368" s="4"/>
      <c r="BA368" s="4"/>
      <c r="BB368" s="8"/>
      <c r="BC368" s="4"/>
      <c r="BD368" s="4"/>
      <c r="BE368" s="4"/>
      <c r="BF368" s="4"/>
      <c r="BG368" s="4"/>
      <c r="BH368" s="4"/>
      <c r="BI368" s="4"/>
      <c r="BJ368" s="4"/>
      <c r="BK368" s="8"/>
      <c r="BL368" s="4"/>
      <c r="BM368" s="4"/>
      <c r="BN368" s="4"/>
      <c r="BO368" s="4"/>
      <c r="BP368" s="4"/>
      <c r="BQ368" s="4"/>
      <c r="BR368" s="4"/>
      <c r="BS368" s="4"/>
      <c r="BT368" s="4"/>
      <c r="BU368" s="8"/>
      <c r="BV368" s="1" t="s">
        <v>617</v>
      </c>
    </row>
    <row r="369" spans="2:82">
      <c r="C369" s="1" t="s">
        <v>790</v>
      </c>
      <c r="AT369" s="2"/>
      <c r="AU369" s="2"/>
      <c r="AV369" s="2"/>
      <c r="AW369" s="2"/>
      <c r="AX369" s="2"/>
      <c r="AY369" s="3"/>
      <c r="AZ369" s="3"/>
      <c r="BA369" s="3"/>
      <c r="BB369" s="15"/>
      <c r="BC369" s="2"/>
      <c r="BD369" s="2"/>
      <c r="BE369" s="2"/>
      <c r="BF369" s="2"/>
      <c r="BG369" s="2"/>
      <c r="BH369" s="2"/>
      <c r="BI369" s="2"/>
      <c r="BJ369" s="2"/>
      <c r="BK369" s="15"/>
      <c r="BL369" s="4"/>
      <c r="BM369" s="4"/>
      <c r="BN369" s="4"/>
      <c r="BO369" s="4"/>
      <c r="BP369" s="4"/>
      <c r="BQ369" s="4"/>
      <c r="BR369" s="4"/>
      <c r="BS369" s="4"/>
      <c r="BT369" s="4"/>
      <c r="BV369" s="1" t="s">
        <v>790</v>
      </c>
    </row>
    <row r="370" spans="2:82">
      <c r="C370" s="1" t="s">
        <v>1056</v>
      </c>
      <c r="D370" s="1" t="s">
        <v>577</v>
      </c>
      <c r="E370" s="5">
        <v>133646</v>
      </c>
      <c r="AF370" s="25">
        <v>0</v>
      </c>
      <c r="AT370" s="2"/>
      <c r="AU370" s="2"/>
      <c r="AV370" s="2"/>
      <c r="AW370" s="2"/>
      <c r="AX370" s="2"/>
      <c r="AY370" s="3"/>
      <c r="AZ370" s="3"/>
      <c r="BA370" s="3"/>
      <c r="BB370" s="15"/>
      <c r="BC370" s="2"/>
      <c r="BD370" s="2"/>
      <c r="BE370" s="2"/>
      <c r="BF370" s="2"/>
      <c r="BG370" s="2"/>
      <c r="BH370" s="2"/>
      <c r="BI370" s="2"/>
      <c r="BJ370" s="2"/>
      <c r="BK370" s="15"/>
      <c r="BL370" s="4"/>
      <c r="BM370" s="4"/>
      <c r="BN370" s="4"/>
      <c r="BO370" s="4"/>
      <c r="BP370" s="4"/>
      <c r="BQ370" s="4"/>
      <c r="BR370" s="4"/>
      <c r="BS370" s="4"/>
      <c r="BT370" s="4"/>
      <c r="BV370" s="1" t="s">
        <v>1056</v>
      </c>
    </row>
    <row r="371" spans="2:82">
      <c r="C371" s="1" t="s">
        <v>943</v>
      </c>
      <c r="D371" s="1" t="s">
        <v>939</v>
      </c>
      <c r="E371" s="5">
        <v>127077</v>
      </c>
      <c r="P371" s="25">
        <v>0</v>
      </c>
      <c r="AT371" s="2"/>
      <c r="AU371" s="2"/>
      <c r="AV371" s="2"/>
      <c r="AW371" s="2"/>
      <c r="AX371" s="2"/>
      <c r="AY371" s="3"/>
      <c r="AZ371" s="3"/>
      <c r="BA371" s="3"/>
      <c r="BB371" s="15"/>
      <c r="BC371" s="2"/>
      <c r="BD371" s="2"/>
      <c r="BE371" s="2"/>
      <c r="BF371" s="2"/>
      <c r="BG371" s="2"/>
      <c r="BH371" s="2"/>
      <c r="BI371" s="2"/>
      <c r="BJ371" s="2"/>
      <c r="BK371" s="15"/>
      <c r="BL371" s="4"/>
      <c r="BM371" s="4"/>
      <c r="BN371" s="4"/>
      <c r="BO371" s="4"/>
      <c r="BP371" s="4"/>
      <c r="BQ371" s="4"/>
      <c r="BR371" s="4"/>
      <c r="BS371" s="4"/>
      <c r="BT371" s="4"/>
      <c r="BV371" s="1" t="s">
        <v>943</v>
      </c>
    </row>
    <row r="372" spans="2:82">
      <c r="C372" s="1" t="s">
        <v>828</v>
      </c>
      <c r="D372" s="1" t="s">
        <v>829</v>
      </c>
      <c r="E372" s="5">
        <v>132213</v>
      </c>
      <c r="Z372" s="25">
        <v>0</v>
      </c>
      <c r="AT372" s="2"/>
      <c r="AU372" s="2"/>
      <c r="AV372" s="2"/>
      <c r="AW372" s="2"/>
      <c r="AX372" s="2"/>
      <c r="AY372" s="3"/>
      <c r="AZ372" s="3"/>
      <c r="BA372" s="3"/>
      <c r="BB372" s="15"/>
      <c r="BC372" s="2"/>
      <c r="BD372" s="2"/>
      <c r="BE372" s="2"/>
      <c r="BF372" s="2"/>
      <c r="BG372" s="2"/>
      <c r="BH372" s="2"/>
      <c r="BI372" s="2"/>
      <c r="BJ372" s="2"/>
      <c r="BK372" s="15"/>
      <c r="BL372" s="4"/>
      <c r="BM372" s="4"/>
      <c r="BN372" s="4"/>
      <c r="BO372" s="4"/>
      <c r="BP372" s="4"/>
      <c r="BQ372" s="4"/>
      <c r="BR372" s="4"/>
      <c r="BS372" s="4"/>
      <c r="BT372" s="4"/>
      <c r="BV372" s="1" t="s">
        <v>828</v>
      </c>
    </row>
    <row r="373" spans="2:82">
      <c r="C373" s="1" t="s">
        <v>973</v>
      </c>
      <c r="D373" s="1" t="s">
        <v>300</v>
      </c>
      <c r="E373" s="5">
        <v>108849</v>
      </c>
      <c r="R373" s="25">
        <v>0</v>
      </c>
      <c r="AT373" s="2"/>
      <c r="AU373" s="2"/>
      <c r="AV373" s="2"/>
      <c r="AW373" s="2"/>
      <c r="AX373" s="2"/>
      <c r="AY373" s="3"/>
      <c r="AZ373" s="3"/>
      <c r="BA373" s="3"/>
      <c r="BB373" s="15"/>
      <c r="BC373" s="2"/>
      <c r="BD373" s="2"/>
      <c r="BE373" s="2"/>
      <c r="BF373" s="2"/>
      <c r="BG373" s="2"/>
      <c r="BH373" s="2"/>
      <c r="BI373" s="2"/>
      <c r="BJ373" s="2"/>
      <c r="BK373" s="15"/>
      <c r="BL373" s="4"/>
      <c r="BM373" s="4"/>
      <c r="BN373" s="4"/>
      <c r="BO373" s="4"/>
      <c r="BP373" s="4"/>
      <c r="BQ373" s="4"/>
      <c r="BR373" s="4"/>
      <c r="BS373" s="4"/>
      <c r="BT373" s="4"/>
      <c r="BV373" s="1" t="s">
        <v>973</v>
      </c>
    </row>
    <row r="374" spans="2:82">
      <c r="C374" s="1" t="s">
        <v>883</v>
      </c>
      <c r="D374" s="1" t="s">
        <v>178</v>
      </c>
      <c r="E374" s="5">
        <v>119068</v>
      </c>
      <c r="R374" s="25">
        <v>0</v>
      </c>
      <c r="S374" s="25">
        <v>0</v>
      </c>
      <c r="AT374" s="2"/>
      <c r="AU374" s="2"/>
      <c r="AV374" s="2"/>
      <c r="AW374" s="2"/>
      <c r="AX374" s="2"/>
      <c r="AY374" s="3"/>
      <c r="AZ374" s="3"/>
      <c r="BA374" s="3"/>
      <c r="BB374" s="15"/>
      <c r="BC374" s="2"/>
      <c r="BD374" s="2"/>
      <c r="BE374" s="2"/>
      <c r="BF374" s="2"/>
      <c r="BG374" s="2"/>
      <c r="BH374" s="2"/>
      <c r="BI374" s="2"/>
      <c r="BJ374" s="2"/>
      <c r="BK374" s="15"/>
      <c r="BL374" s="4"/>
      <c r="BM374" s="4"/>
      <c r="BN374" s="4"/>
      <c r="BO374" s="4"/>
      <c r="BP374" s="4"/>
      <c r="BQ374" s="4"/>
      <c r="BR374" s="4"/>
      <c r="BS374" s="4"/>
      <c r="BT374" s="4"/>
      <c r="BV374" s="1" t="s">
        <v>883</v>
      </c>
    </row>
    <row r="375" spans="2:82">
      <c r="B375" s="5"/>
      <c r="C375" s="1" t="s">
        <v>812</v>
      </c>
      <c r="D375" s="1" t="s">
        <v>272</v>
      </c>
      <c r="E375" s="5" t="s">
        <v>625</v>
      </c>
      <c r="I375" s="20"/>
      <c r="R375" s="26"/>
      <c r="AT375" s="2"/>
      <c r="AU375" s="2"/>
      <c r="AV375" s="2"/>
      <c r="AW375" s="2"/>
      <c r="AX375" s="2"/>
      <c r="AY375" s="3"/>
      <c r="AZ375" s="3"/>
      <c r="BA375" s="3"/>
      <c r="BB375" s="15"/>
      <c r="BC375" s="2"/>
      <c r="BD375" s="2"/>
      <c r="BE375" s="2"/>
      <c r="BF375" s="2"/>
      <c r="BG375" s="2"/>
      <c r="BH375" s="2"/>
      <c r="BI375" s="2"/>
      <c r="BJ375" s="2"/>
      <c r="BK375" s="15"/>
      <c r="BL375" s="4"/>
      <c r="BM375" s="4"/>
      <c r="BN375" s="4"/>
      <c r="BO375" s="4"/>
      <c r="BP375" s="4"/>
      <c r="BQ375" s="4"/>
      <c r="BR375" s="4"/>
      <c r="BS375" s="4"/>
      <c r="BT375" s="4"/>
      <c r="BU375" s="8"/>
      <c r="BV375" s="1" t="s">
        <v>812</v>
      </c>
    </row>
    <row r="376" spans="2:82">
      <c r="C376" s="1" t="s">
        <v>1117</v>
      </c>
      <c r="D376" s="1" t="s">
        <v>137</v>
      </c>
      <c r="E376" s="5">
        <v>134523</v>
      </c>
      <c r="AO376" s="25">
        <v>0</v>
      </c>
      <c r="AP376" s="25">
        <v>0</v>
      </c>
      <c r="AT376" s="2"/>
      <c r="AU376" s="2"/>
      <c r="AV376" s="2"/>
      <c r="AW376" s="2"/>
      <c r="AX376" s="2"/>
      <c r="AY376" s="3"/>
      <c r="AZ376" s="3"/>
      <c r="BA376" s="3"/>
      <c r="BB376" s="15"/>
      <c r="BC376" s="2"/>
      <c r="BD376" s="2"/>
      <c r="BE376" s="2"/>
      <c r="BF376" s="2"/>
      <c r="BG376" s="2"/>
      <c r="BH376" s="2"/>
      <c r="BI376" s="2"/>
      <c r="BJ376" s="2"/>
      <c r="BK376" s="15"/>
      <c r="BL376" s="4"/>
      <c r="BM376" s="4"/>
      <c r="BN376" s="4"/>
      <c r="BO376" s="4"/>
      <c r="BP376" s="4"/>
      <c r="BQ376" s="4"/>
      <c r="BR376" s="4"/>
      <c r="BS376" s="4"/>
      <c r="BT376" s="4"/>
      <c r="BV376" s="1" t="s">
        <v>1117</v>
      </c>
    </row>
    <row r="377" spans="2:82">
      <c r="C377" s="1" t="s">
        <v>1114</v>
      </c>
      <c r="D377" s="1" t="s">
        <v>1115</v>
      </c>
      <c r="AK377" s="25">
        <v>0</v>
      </c>
      <c r="AL377" s="25">
        <v>0</v>
      </c>
      <c r="AT377" s="2"/>
      <c r="AU377" s="2"/>
      <c r="AV377" s="2"/>
      <c r="AW377" s="2"/>
      <c r="AX377" s="2"/>
      <c r="AY377" s="3"/>
      <c r="AZ377" s="3"/>
      <c r="BA377" s="3"/>
      <c r="BB377" s="15"/>
      <c r="BC377" s="2"/>
      <c r="BD377" s="2"/>
      <c r="BE377" s="2"/>
      <c r="BF377" s="2"/>
      <c r="BG377" s="2"/>
      <c r="BH377" s="2"/>
      <c r="BI377" s="2"/>
      <c r="BJ377" s="2"/>
      <c r="BK377" s="15"/>
      <c r="BL377" s="4"/>
      <c r="BM377" s="4"/>
      <c r="BN377" s="4"/>
      <c r="BO377" s="4"/>
      <c r="BP377" s="4"/>
      <c r="BQ377" s="4"/>
      <c r="BR377" s="4"/>
      <c r="BS377" s="4"/>
      <c r="BT377" s="4"/>
      <c r="BV377" s="1" t="s">
        <v>1114</v>
      </c>
      <c r="BW377" s="5"/>
      <c r="BX377" s="4"/>
      <c r="BY377" s="4"/>
      <c r="BZ377" s="4"/>
      <c r="CA377" s="4"/>
      <c r="CB377" s="4"/>
      <c r="CC377" s="4"/>
      <c r="CD377" s="4"/>
    </row>
    <row r="378" spans="2:82">
      <c r="C378" s="1" t="s">
        <v>759</v>
      </c>
      <c r="D378" s="1" t="s">
        <v>760</v>
      </c>
      <c r="E378" s="5">
        <v>121620</v>
      </c>
      <c r="AT378" s="2"/>
      <c r="AU378" s="2"/>
      <c r="AV378" s="2"/>
      <c r="AW378" s="2"/>
      <c r="AX378" s="2"/>
      <c r="AY378" s="3"/>
      <c r="AZ378" s="3"/>
      <c r="BA378" s="3"/>
      <c r="BB378" s="15"/>
      <c r="BC378" s="2"/>
      <c r="BD378" s="2"/>
      <c r="BE378" s="2"/>
      <c r="BF378" s="2"/>
      <c r="BG378" s="2"/>
      <c r="BH378" s="2"/>
      <c r="BI378" s="2"/>
      <c r="BJ378" s="2"/>
      <c r="BK378" s="15"/>
      <c r="BL378" s="4"/>
      <c r="BM378" s="4"/>
      <c r="BN378" s="4"/>
      <c r="BO378" s="4"/>
      <c r="BP378" s="4"/>
      <c r="BQ378" s="4"/>
      <c r="BR378" s="4"/>
      <c r="BS378" s="4"/>
      <c r="BT378" s="4"/>
      <c r="BV378" s="1" t="s">
        <v>759</v>
      </c>
    </row>
    <row r="379" spans="2:82">
      <c r="C379" s="1" t="s">
        <v>1011</v>
      </c>
      <c r="D379" s="1" t="s">
        <v>579</v>
      </c>
      <c r="E379" s="5">
        <v>134848</v>
      </c>
      <c r="Z379" s="25">
        <v>0</v>
      </c>
      <c r="AT379" s="2"/>
      <c r="AU379" s="2"/>
      <c r="AV379" s="2"/>
      <c r="AW379" s="2"/>
      <c r="AX379" s="2"/>
      <c r="AY379" s="3"/>
      <c r="AZ379" s="3"/>
      <c r="BA379" s="3"/>
      <c r="BB379" s="15"/>
      <c r="BC379" s="2"/>
      <c r="BD379" s="2"/>
      <c r="BE379" s="2"/>
      <c r="BF379" s="2"/>
      <c r="BG379" s="2"/>
      <c r="BH379" s="2"/>
      <c r="BI379" s="2"/>
      <c r="BJ379" s="2"/>
      <c r="BK379" s="15"/>
      <c r="BL379" s="4"/>
      <c r="BM379" s="4"/>
      <c r="BN379" s="4"/>
      <c r="BO379" s="4"/>
      <c r="BP379" s="4"/>
      <c r="BQ379" s="4"/>
      <c r="BR379" s="4"/>
      <c r="BS379" s="4"/>
      <c r="BT379" s="4"/>
      <c r="BV379" s="1" t="s">
        <v>1011</v>
      </c>
    </row>
    <row r="380" spans="2:82">
      <c r="C380" s="1" t="s">
        <v>470</v>
      </c>
      <c r="D380" s="1" t="s">
        <v>564</v>
      </c>
      <c r="E380" s="5">
        <v>104276</v>
      </c>
      <c r="F380" s="8"/>
      <c r="G380" s="20"/>
      <c r="H380" s="20"/>
      <c r="I380" s="20"/>
      <c r="J380" s="20"/>
      <c r="K380" s="20"/>
      <c r="L380" s="20"/>
      <c r="M380" s="20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8"/>
      <c r="AT380" s="4"/>
      <c r="AU380" s="4"/>
      <c r="AV380" s="4"/>
      <c r="AW380" s="4"/>
      <c r="AX380" s="4"/>
      <c r="AY380" s="4"/>
      <c r="AZ380" s="4"/>
      <c r="BA380" s="4"/>
      <c r="BB380" s="8"/>
      <c r="BC380" s="4"/>
      <c r="BD380" s="4"/>
      <c r="BE380" s="4"/>
      <c r="BF380" s="4"/>
      <c r="BG380" s="4"/>
      <c r="BH380" s="4"/>
      <c r="BI380" s="4"/>
      <c r="BJ380" s="4"/>
      <c r="BK380" s="8"/>
      <c r="BL380" s="4"/>
      <c r="BM380" s="4"/>
      <c r="BN380" s="4"/>
      <c r="BO380" s="4"/>
      <c r="BP380" s="4"/>
      <c r="BQ380" s="4"/>
      <c r="BR380" s="4"/>
      <c r="BS380" s="4"/>
      <c r="BT380" s="4"/>
      <c r="BU380" s="8"/>
      <c r="BV380" s="1" t="s">
        <v>470</v>
      </c>
    </row>
    <row r="381" spans="2:82">
      <c r="C381" s="1" t="s">
        <v>778</v>
      </c>
      <c r="D381" s="1" t="s">
        <v>610</v>
      </c>
      <c r="E381" s="5">
        <v>132156</v>
      </c>
      <c r="AT381" s="2"/>
      <c r="AU381" s="2"/>
      <c r="AV381" s="2"/>
      <c r="AW381" s="2"/>
      <c r="AX381" s="2"/>
      <c r="AY381" s="3"/>
      <c r="AZ381" s="3"/>
      <c r="BA381" s="3"/>
      <c r="BB381" s="15"/>
      <c r="BC381" s="2"/>
      <c r="BD381" s="2"/>
      <c r="BE381" s="2"/>
      <c r="BF381" s="2"/>
      <c r="BG381" s="2"/>
      <c r="BH381" s="2"/>
      <c r="BI381" s="2"/>
      <c r="BJ381" s="2"/>
      <c r="BK381" s="15"/>
      <c r="BL381" s="4"/>
      <c r="BM381" s="4"/>
      <c r="BN381" s="4"/>
      <c r="BO381" s="4"/>
      <c r="BP381" s="4"/>
      <c r="BQ381" s="4"/>
      <c r="BR381" s="4"/>
      <c r="BS381" s="4"/>
      <c r="BT381" s="4"/>
      <c r="BV381" s="1" t="s">
        <v>778</v>
      </c>
    </row>
    <row r="382" spans="2:82">
      <c r="C382" s="1" t="s">
        <v>1078</v>
      </c>
      <c r="D382" s="1" t="s">
        <v>1079</v>
      </c>
      <c r="E382" s="5">
        <v>123736</v>
      </c>
      <c r="AJ382" s="25">
        <v>0</v>
      </c>
      <c r="AT382" s="2"/>
      <c r="AU382" s="2"/>
      <c r="AV382" s="2"/>
      <c r="AW382" s="2"/>
      <c r="AX382" s="2"/>
      <c r="AY382" s="3"/>
      <c r="AZ382" s="3"/>
      <c r="BA382" s="3"/>
      <c r="BB382" s="15"/>
      <c r="BC382" s="2"/>
      <c r="BD382" s="2"/>
      <c r="BE382" s="2"/>
      <c r="BF382" s="2"/>
      <c r="BG382" s="2"/>
      <c r="BH382" s="2"/>
      <c r="BI382" s="2"/>
      <c r="BJ382" s="2"/>
      <c r="BK382" s="15"/>
      <c r="BL382" s="4"/>
      <c r="BM382" s="4"/>
      <c r="BN382" s="4"/>
      <c r="BO382" s="4"/>
      <c r="BP382" s="4"/>
      <c r="BQ382" s="4"/>
      <c r="BR382" s="4"/>
      <c r="BS382" s="4"/>
      <c r="BT382" s="4"/>
      <c r="BV382" s="1" t="s">
        <v>1078</v>
      </c>
    </row>
    <row r="383" spans="2:82">
      <c r="C383" s="1" t="s">
        <v>729</v>
      </c>
      <c r="D383" s="1" t="s">
        <v>727</v>
      </c>
      <c r="E383" s="5">
        <v>129128</v>
      </c>
      <c r="AT383" s="2"/>
      <c r="AU383" s="2"/>
      <c r="AV383" s="2"/>
      <c r="AW383" s="2"/>
      <c r="AX383" s="2"/>
      <c r="AY383" s="3"/>
      <c r="AZ383" s="3"/>
      <c r="BA383" s="3"/>
      <c r="BB383" s="15"/>
      <c r="BC383" s="2"/>
      <c r="BD383" s="2"/>
      <c r="BE383" s="2"/>
      <c r="BF383" s="2"/>
      <c r="BG383" s="2"/>
      <c r="BH383" s="2"/>
      <c r="BI383" s="2"/>
      <c r="BJ383" s="2"/>
      <c r="BK383" s="15"/>
      <c r="BL383" s="4"/>
      <c r="BM383" s="4"/>
      <c r="BN383" s="4"/>
      <c r="BO383" s="4"/>
      <c r="BP383" s="4"/>
      <c r="BQ383" s="4"/>
      <c r="BR383" s="4"/>
      <c r="BS383" s="4"/>
      <c r="BT383" s="4"/>
      <c r="BV383" s="1" t="s">
        <v>729</v>
      </c>
    </row>
    <row r="384" spans="2:82">
      <c r="C384" s="1" t="s">
        <v>839</v>
      </c>
      <c r="D384" s="1" t="s">
        <v>101</v>
      </c>
      <c r="E384" s="5">
        <v>131228</v>
      </c>
      <c r="W384" s="25">
        <v>0</v>
      </c>
      <c r="AT384" s="2"/>
      <c r="AU384" s="2"/>
      <c r="AV384" s="2"/>
      <c r="AW384" s="2"/>
      <c r="AX384" s="2"/>
      <c r="AY384" s="3"/>
      <c r="AZ384" s="3"/>
      <c r="BA384" s="3"/>
      <c r="BB384" s="15"/>
      <c r="BC384" s="2"/>
      <c r="BD384" s="2"/>
      <c r="BE384" s="2"/>
      <c r="BF384" s="2"/>
      <c r="BG384" s="2"/>
      <c r="BH384" s="2"/>
      <c r="BI384" s="2"/>
      <c r="BJ384" s="2"/>
      <c r="BK384" s="15"/>
      <c r="BL384" s="4"/>
      <c r="BM384" s="4"/>
      <c r="BN384" s="4"/>
      <c r="BO384" s="4">
        <v>0</v>
      </c>
      <c r="BP384" s="4"/>
      <c r="BQ384" s="4"/>
      <c r="BR384" s="4"/>
      <c r="BS384" s="4"/>
      <c r="BT384" s="4"/>
      <c r="BV384" s="1" t="s">
        <v>839</v>
      </c>
    </row>
    <row r="385" spans="3:82">
      <c r="C385" s="1" t="s">
        <v>673</v>
      </c>
      <c r="D385" s="1" t="s">
        <v>113</v>
      </c>
      <c r="E385" s="5">
        <v>123019</v>
      </c>
      <c r="AT385" s="4"/>
      <c r="AU385" s="2"/>
      <c r="AV385" s="2"/>
      <c r="AW385" s="2"/>
      <c r="AX385" s="2"/>
      <c r="AY385" s="3"/>
      <c r="AZ385" s="3"/>
      <c r="BA385" s="3"/>
      <c r="BB385" s="15"/>
      <c r="BC385" s="2"/>
      <c r="BD385" s="2"/>
      <c r="BE385" s="2"/>
      <c r="BF385" s="2"/>
      <c r="BG385" s="2"/>
      <c r="BH385" s="2"/>
      <c r="BI385" s="2"/>
      <c r="BJ385" s="2"/>
      <c r="BK385" s="15"/>
      <c r="BL385" s="4"/>
      <c r="BM385" s="4"/>
      <c r="BN385" s="4"/>
      <c r="BO385" s="4"/>
      <c r="BP385" s="4"/>
      <c r="BQ385" s="4"/>
      <c r="BR385" s="4"/>
      <c r="BS385" s="4"/>
      <c r="BT385" s="4"/>
      <c r="BV385" s="1" t="s">
        <v>673</v>
      </c>
    </row>
    <row r="386" spans="3:82">
      <c r="C386" s="1" t="s">
        <v>725</v>
      </c>
      <c r="D386" s="1" t="s">
        <v>717</v>
      </c>
      <c r="E386" s="5" t="s">
        <v>721</v>
      </c>
      <c r="AT386" s="4"/>
      <c r="AU386" s="2"/>
      <c r="AV386" s="2"/>
      <c r="AW386" s="2"/>
      <c r="AX386" s="2"/>
      <c r="AY386" s="3"/>
      <c r="AZ386" s="3"/>
      <c r="BA386" s="3"/>
      <c r="BB386" s="15"/>
      <c r="BC386" s="2"/>
      <c r="BD386" s="2"/>
      <c r="BE386" s="2"/>
      <c r="BF386" s="2"/>
      <c r="BG386" s="2"/>
      <c r="BH386" s="2"/>
      <c r="BI386" s="2"/>
      <c r="BJ386" s="2"/>
      <c r="BK386" s="15"/>
      <c r="BL386" s="4"/>
      <c r="BM386" s="4"/>
      <c r="BN386" s="4"/>
      <c r="BO386" s="4"/>
      <c r="BP386" s="4"/>
      <c r="BQ386" s="4"/>
      <c r="BR386" s="4"/>
      <c r="BS386" s="4"/>
      <c r="BT386" s="4"/>
      <c r="BV386" s="1" t="s">
        <v>725</v>
      </c>
    </row>
    <row r="387" spans="3:82">
      <c r="C387" s="1" t="s">
        <v>1029</v>
      </c>
      <c r="D387" s="1" t="s">
        <v>667</v>
      </c>
      <c r="E387" s="5">
        <v>103862</v>
      </c>
      <c r="AA387" s="25">
        <v>0</v>
      </c>
      <c r="AT387" s="4"/>
      <c r="AU387" s="2"/>
      <c r="AV387" s="2"/>
      <c r="AW387" s="2"/>
      <c r="AX387" s="2"/>
      <c r="AY387" s="3"/>
      <c r="AZ387" s="3"/>
      <c r="BA387" s="3"/>
      <c r="BB387" s="15"/>
      <c r="BC387" s="2"/>
      <c r="BD387" s="2"/>
      <c r="BE387" s="2"/>
      <c r="BF387" s="2"/>
      <c r="BG387" s="2"/>
      <c r="BH387" s="2"/>
      <c r="BI387" s="2"/>
      <c r="BJ387" s="2"/>
      <c r="BK387" s="15"/>
      <c r="BL387" s="4"/>
      <c r="BM387" s="4"/>
      <c r="BN387" s="4"/>
      <c r="BO387" s="4"/>
      <c r="BP387" s="4"/>
      <c r="BQ387" s="4"/>
      <c r="BR387" s="4"/>
      <c r="BS387" s="4"/>
      <c r="BT387" s="4"/>
      <c r="BV387" s="1" t="s">
        <v>1029</v>
      </c>
    </row>
    <row r="388" spans="3:82">
      <c r="C388" s="1" t="s">
        <v>670</v>
      </c>
      <c r="D388" s="1" t="s">
        <v>10</v>
      </c>
      <c r="E388" s="5">
        <v>125613</v>
      </c>
      <c r="AT388" s="4"/>
      <c r="AU388" s="2"/>
      <c r="AV388" s="2"/>
      <c r="AW388" s="2"/>
      <c r="AX388" s="2"/>
      <c r="AY388" s="3"/>
      <c r="AZ388" s="3"/>
      <c r="BA388" s="3"/>
      <c r="BB388" s="15"/>
      <c r="BC388" s="2"/>
      <c r="BD388" s="2"/>
      <c r="BE388" s="2"/>
      <c r="BF388" s="2"/>
      <c r="BG388" s="2"/>
      <c r="BH388" s="2"/>
      <c r="BI388" s="2"/>
      <c r="BJ388" s="2"/>
      <c r="BK388" s="15"/>
      <c r="BL388" s="4"/>
      <c r="BM388" s="4"/>
      <c r="BN388" s="4"/>
      <c r="BO388" s="4"/>
      <c r="BP388" s="4"/>
      <c r="BQ388" s="4"/>
      <c r="BR388" s="4"/>
      <c r="BS388" s="4"/>
      <c r="BT388" s="4"/>
      <c r="BV388" s="1" t="s">
        <v>670</v>
      </c>
    </row>
    <row r="389" spans="3:82">
      <c r="C389" s="1" t="s">
        <v>995</v>
      </c>
      <c r="D389" s="1" t="s">
        <v>996</v>
      </c>
      <c r="E389" s="5">
        <v>134174</v>
      </c>
      <c r="W389" s="25">
        <v>0</v>
      </c>
      <c r="AD389" s="25">
        <v>0</v>
      </c>
      <c r="AT389" s="4"/>
      <c r="AU389" s="2"/>
      <c r="AV389" s="2"/>
      <c r="AW389" s="2"/>
      <c r="AX389" s="2"/>
      <c r="AY389" s="3"/>
      <c r="AZ389" s="3"/>
      <c r="BA389" s="3"/>
      <c r="BB389" s="15"/>
      <c r="BC389" s="2"/>
      <c r="BD389" s="2"/>
      <c r="BE389" s="2"/>
      <c r="BF389" s="2"/>
      <c r="BG389" s="2"/>
      <c r="BH389" s="2"/>
      <c r="BI389" s="2"/>
      <c r="BJ389" s="2"/>
      <c r="BK389" s="15"/>
      <c r="BL389" s="4"/>
      <c r="BM389" s="4"/>
      <c r="BN389" s="4"/>
      <c r="BO389" s="4"/>
      <c r="BP389" s="4"/>
      <c r="BQ389" s="4"/>
      <c r="BR389" s="4"/>
      <c r="BS389" s="4"/>
      <c r="BT389" s="4"/>
      <c r="BV389" s="1" t="s">
        <v>995</v>
      </c>
    </row>
    <row r="390" spans="3:82">
      <c r="C390" s="1" t="s">
        <v>1088</v>
      </c>
      <c r="D390" s="1" t="s">
        <v>487</v>
      </c>
      <c r="E390" s="5">
        <v>93476</v>
      </c>
      <c r="AG390" s="25">
        <v>0</v>
      </c>
      <c r="AT390" s="4"/>
      <c r="AU390" s="2"/>
      <c r="AV390" s="2"/>
      <c r="AW390" s="2"/>
      <c r="AX390" s="2"/>
      <c r="AY390" s="3"/>
      <c r="AZ390" s="3"/>
      <c r="BA390" s="3"/>
      <c r="BB390" s="15"/>
      <c r="BC390" s="2"/>
      <c r="BD390" s="2"/>
      <c r="BE390" s="2"/>
      <c r="BF390" s="2"/>
      <c r="BG390" s="2"/>
      <c r="BH390" s="2"/>
      <c r="BI390" s="2"/>
      <c r="BJ390" s="2"/>
      <c r="BK390" s="15"/>
      <c r="BL390" s="4"/>
      <c r="BM390" s="4"/>
      <c r="BN390" s="4"/>
      <c r="BO390" s="4"/>
      <c r="BP390" s="4"/>
      <c r="BQ390" s="4"/>
      <c r="BR390" s="4"/>
      <c r="BS390" s="4"/>
      <c r="BT390" s="4"/>
      <c r="BV390" s="1" t="s">
        <v>1088</v>
      </c>
    </row>
    <row r="391" spans="3:82">
      <c r="C391" s="1" t="s">
        <v>1009</v>
      </c>
      <c r="D391" s="1" t="s">
        <v>1010</v>
      </c>
      <c r="E391" s="5">
        <v>125522</v>
      </c>
      <c r="AT391" s="4"/>
      <c r="AU391" s="2"/>
      <c r="AV391" s="2"/>
      <c r="AW391" s="2"/>
      <c r="AX391" s="2"/>
      <c r="AY391" s="3"/>
      <c r="AZ391" s="3"/>
      <c r="BA391" s="3"/>
      <c r="BB391" s="15"/>
      <c r="BC391" s="2"/>
      <c r="BD391" s="2"/>
      <c r="BE391" s="2"/>
      <c r="BF391" s="2"/>
      <c r="BG391" s="2"/>
      <c r="BH391" s="2"/>
      <c r="BI391" s="2"/>
      <c r="BJ391" s="2"/>
      <c r="BK391" s="15"/>
      <c r="BL391" s="4"/>
      <c r="BM391" s="4"/>
      <c r="BN391" s="4"/>
      <c r="BO391" s="4"/>
      <c r="BP391" s="4"/>
      <c r="BQ391" s="4"/>
      <c r="BR391" s="4"/>
      <c r="BS391" s="4"/>
      <c r="BT391" s="4"/>
      <c r="BV391" s="1" t="s">
        <v>1009</v>
      </c>
    </row>
    <row r="392" spans="3:82">
      <c r="C392" s="1" t="s">
        <v>865</v>
      </c>
      <c r="D392" s="22" t="s">
        <v>866</v>
      </c>
      <c r="E392" s="5">
        <v>120913</v>
      </c>
      <c r="AT392" s="4"/>
      <c r="AU392" s="2"/>
      <c r="AV392" s="2"/>
      <c r="AW392" s="2"/>
      <c r="AX392" s="2"/>
      <c r="AY392" s="3"/>
      <c r="AZ392" s="3"/>
      <c r="BA392" s="3"/>
      <c r="BB392" s="15"/>
      <c r="BC392" s="2"/>
      <c r="BD392" s="2"/>
      <c r="BE392" s="2"/>
      <c r="BF392" s="2"/>
      <c r="BG392" s="2"/>
      <c r="BH392" s="2"/>
      <c r="BI392" s="2"/>
      <c r="BJ392" s="2"/>
      <c r="BK392" s="15"/>
      <c r="BL392" s="4"/>
      <c r="BM392" s="4"/>
      <c r="BN392" s="4"/>
      <c r="BO392" s="4"/>
      <c r="BP392" s="4"/>
      <c r="BQ392" s="4"/>
      <c r="BR392" s="4"/>
      <c r="BS392" s="4"/>
      <c r="BT392" s="4"/>
      <c r="BV392" s="1" t="s">
        <v>865</v>
      </c>
      <c r="BW392" s="5"/>
      <c r="BX392" s="4"/>
      <c r="BY392" s="4"/>
      <c r="BZ392" s="4"/>
      <c r="CA392" s="4"/>
      <c r="CB392" s="4"/>
      <c r="CC392" s="4"/>
      <c r="CD392" s="4"/>
    </row>
    <row r="393" spans="3:82">
      <c r="C393" s="1" t="s">
        <v>658</v>
      </c>
      <c r="D393" s="1" t="s">
        <v>258</v>
      </c>
      <c r="E393" s="5">
        <v>130357</v>
      </c>
      <c r="H393" s="18">
        <v>0</v>
      </c>
      <c r="AT393" s="4"/>
      <c r="AU393" s="2"/>
      <c r="AV393" s="2"/>
      <c r="AW393" s="2"/>
      <c r="AX393" s="2"/>
      <c r="AY393" s="3"/>
      <c r="AZ393" s="3"/>
      <c r="BA393" s="3"/>
      <c r="BB393" s="15"/>
      <c r="BC393" s="2"/>
      <c r="BD393" s="2"/>
      <c r="BE393" s="2"/>
      <c r="BF393" s="2"/>
      <c r="BG393" s="2"/>
      <c r="BH393" s="2"/>
      <c r="BI393" s="2"/>
      <c r="BJ393" s="2"/>
      <c r="BK393" s="15"/>
      <c r="BL393" s="4"/>
      <c r="BM393" s="4"/>
      <c r="BN393" s="4"/>
      <c r="BO393" s="4"/>
      <c r="BP393" s="4"/>
      <c r="BQ393" s="4"/>
      <c r="BR393" s="4"/>
      <c r="BS393" s="4"/>
      <c r="BT393" s="4"/>
      <c r="BV393" s="1" t="s">
        <v>658</v>
      </c>
    </row>
    <row r="394" spans="3:82">
      <c r="C394" s="1" t="s">
        <v>658</v>
      </c>
      <c r="D394" s="1" t="s">
        <v>341</v>
      </c>
      <c r="E394" s="5">
        <v>130357</v>
      </c>
      <c r="AT394" s="4"/>
      <c r="AU394" s="2"/>
      <c r="AV394" s="2"/>
      <c r="AW394" s="2"/>
      <c r="AX394" s="2"/>
      <c r="AY394" s="3"/>
      <c r="AZ394" s="3"/>
      <c r="BA394" s="3"/>
      <c r="BB394" s="15"/>
      <c r="BC394" s="2"/>
      <c r="BD394" s="2"/>
      <c r="BE394" s="2"/>
      <c r="BF394" s="2"/>
      <c r="BG394" s="2"/>
      <c r="BH394" s="2"/>
      <c r="BI394" s="2"/>
      <c r="BJ394" s="2"/>
      <c r="BK394" s="15"/>
      <c r="BL394" s="4"/>
      <c r="BM394" s="4"/>
      <c r="BN394" s="4"/>
      <c r="BO394" s="4"/>
      <c r="BP394" s="4"/>
      <c r="BQ394" s="4"/>
      <c r="BR394" s="4"/>
      <c r="BS394" s="4"/>
      <c r="BT394" s="4"/>
      <c r="BV394" s="1" t="s">
        <v>658</v>
      </c>
    </row>
    <row r="395" spans="3:82">
      <c r="C395" s="1" t="s">
        <v>609</v>
      </c>
      <c r="D395" s="1" t="s">
        <v>326</v>
      </c>
      <c r="E395" s="5">
        <v>115778</v>
      </c>
      <c r="F395" s="8">
        <v>36</v>
      </c>
      <c r="G395" s="20"/>
      <c r="H395" s="20"/>
      <c r="I395" s="20"/>
      <c r="J395" s="20"/>
      <c r="K395" s="20"/>
      <c r="L395" s="20"/>
      <c r="M395" s="20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8"/>
      <c r="AT395" s="4"/>
      <c r="AU395" s="5"/>
      <c r="AV395" s="5"/>
      <c r="AW395" s="5"/>
      <c r="AX395" s="5"/>
      <c r="BB395" s="7"/>
      <c r="BC395" s="5"/>
      <c r="BD395" s="5"/>
      <c r="BE395" s="5"/>
      <c r="BF395" s="5"/>
      <c r="BG395" s="5"/>
      <c r="BH395" s="5"/>
      <c r="BI395" s="5"/>
      <c r="BJ395" s="5"/>
      <c r="BK395" s="7"/>
      <c r="BL395" s="4"/>
      <c r="BM395" s="4"/>
      <c r="BN395" s="4"/>
      <c r="BO395" s="4"/>
      <c r="BP395" s="4"/>
      <c r="BQ395" s="4"/>
      <c r="BR395" s="4"/>
      <c r="BS395" s="4"/>
      <c r="BT395" s="4"/>
      <c r="BU395" s="8"/>
      <c r="BV395" s="1" t="s">
        <v>609</v>
      </c>
    </row>
    <row r="396" spans="3:82">
      <c r="C396" s="1" t="s">
        <v>674</v>
      </c>
      <c r="D396" s="1" t="s">
        <v>326</v>
      </c>
      <c r="E396" s="5">
        <v>115779</v>
      </c>
      <c r="AT396" s="4"/>
      <c r="AU396" s="2"/>
      <c r="AV396" s="2"/>
      <c r="AW396" s="2"/>
      <c r="AX396" s="2"/>
      <c r="AY396" s="3"/>
      <c r="AZ396" s="3"/>
      <c r="BA396" s="3"/>
      <c r="BB396" s="15"/>
      <c r="BC396" s="2"/>
      <c r="BD396" s="2"/>
      <c r="BE396" s="2"/>
      <c r="BF396" s="2"/>
      <c r="BG396" s="2"/>
      <c r="BH396" s="2"/>
      <c r="BI396" s="2"/>
      <c r="BJ396" s="2"/>
      <c r="BK396" s="15"/>
      <c r="BL396" s="4"/>
      <c r="BM396" s="4"/>
      <c r="BN396" s="4"/>
      <c r="BO396" s="4"/>
      <c r="BP396" s="4"/>
      <c r="BQ396" s="4"/>
      <c r="BR396" s="4"/>
      <c r="BS396" s="4"/>
      <c r="BT396" s="4"/>
      <c r="BV396" s="1" t="s">
        <v>674</v>
      </c>
    </row>
    <row r="397" spans="3:82">
      <c r="C397" s="1" t="s">
        <v>944</v>
      </c>
      <c r="D397" s="1" t="s">
        <v>945</v>
      </c>
      <c r="E397" s="5">
        <v>133738</v>
      </c>
      <c r="P397" s="25">
        <v>0</v>
      </c>
      <c r="Q397" s="25">
        <v>0</v>
      </c>
      <c r="Y397" s="25">
        <v>0</v>
      </c>
      <c r="AE397" s="25">
        <v>0</v>
      </c>
      <c r="AT397" s="2"/>
      <c r="AU397" s="2"/>
      <c r="AV397" s="2"/>
      <c r="AW397" s="2"/>
      <c r="AX397" s="2"/>
      <c r="AY397" s="3"/>
      <c r="AZ397" s="3"/>
      <c r="BA397" s="3"/>
      <c r="BB397" s="15"/>
      <c r="BC397" s="2"/>
      <c r="BD397" s="2"/>
      <c r="BE397" s="2"/>
      <c r="BF397" s="2"/>
      <c r="BG397" s="2"/>
      <c r="BH397" s="2"/>
      <c r="BI397" s="2"/>
      <c r="BJ397" s="2"/>
      <c r="BK397" s="15"/>
      <c r="BL397" s="4"/>
      <c r="BM397" s="4"/>
      <c r="BN397" s="4"/>
      <c r="BO397" s="4"/>
      <c r="BP397" s="4"/>
      <c r="BQ397" s="4"/>
      <c r="BR397" s="4"/>
      <c r="BS397" s="4"/>
      <c r="BT397" s="4"/>
      <c r="BV397" s="1" t="s">
        <v>944</v>
      </c>
    </row>
    <row r="398" spans="3:82">
      <c r="C398" s="1" t="s">
        <v>846</v>
      </c>
      <c r="D398" s="1" t="s">
        <v>577</v>
      </c>
      <c r="E398" s="5">
        <v>113779</v>
      </c>
      <c r="AT398" s="2"/>
      <c r="AU398" s="2"/>
      <c r="AV398" s="2"/>
      <c r="AW398" s="2"/>
      <c r="AX398" s="2"/>
      <c r="AY398" s="3"/>
      <c r="AZ398" s="3"/>
      <c r="BA398" s="3"/>
      <c r="BB398" s="15"/>
      <c r="BC398" s="2"/>
      <c r="BD398" s="2"/>
      <c r="BE398" s="2"/>
      <c r="BF398" s="2"/>
      <c r="BG398" s="2"/>
      <c r="BH398" s="2"/>
      <c r="BI398" s="2"/>
      <c r="BJ398" s="2"/>
      <c r="BK398" s="15"/>
      <c r="BL398" s="4"/>
      <c r="BM398" s="4"/>
      <c r="BN398" s="4"/>
      <c r="BO398" s="4"/>
      <c r="BP398" s="4"/>
      <c r="BQ398" s="4">
        <v>0</v>
      </c>
      <c r="BR398" s="4"/>
      <c r="BS398" s="4"/>
      <c r="BT398" s="4"/>
      <c r="BV398" s="1" t="s">
        <v>846</v>
      </c>
    </row>
    <row r="399" spans="3:82">
      <c r="C399" s="1" t="s">
        <v>903</v>
      </c>
      <c r="D399" s="1" t="s">
        <v>904</v>
      </c>
      <c r="N399" s="25">
        <v>0</v>
      </c>
      <c r="AT399" s="2"/>
      <c r="AU399" s="2"/>
      <c r="AV399" s="2"/>
      <c r="AW399" s="2"/>
      <c r="AX399" s="2"/>
      <c r="AY399" s="3"/>
      <c r="AZ399" s="3"/>
      <c r="BA399" s="3"/>
      <c r="BB399" s="15"/>
      <c r="BC399" s="2"/>
      <c r="BD399" s="2"/>
      <c r="BE399" s="2"/>
      <c r="BF399" s="2"/>
      <c r="BG399" s="2"/>
      <c r="BH399" s="2"/>
      <c r="BI399" s="2"/>
      <c r="BJ399" s="2"/>
      <c r="BK399" s="15"/>
      <c r="BL399" s="4"/>
      <c r="BM399" s="4"/>
      <c r="BN399" s="4"/>
      <c r="BO399" s="4"/>
      <c r="BP399" s="4"/>
      <c r="BQ399" s="4"/>
      <c r="BR399" s="4"/>
      <c r="BS399" s="4"/>
      <c r="BT399" s="4"/>
      <c r="BV399" s="1" t="s">
        <v>903</v>
      </c>
    </row>
    <row r="400" spans="3:82">
      <c r="C400" s="1" t="s">
        <v>657</v>
      </c>
      <c r="D400" s="1" t="s">
        <v>591</v>
      </c>
      <c r="E400" s="5">
        <v>121017</v>
      </c>
      <c r="AT400" s="4"/>
      <c r="AU400" s="2"/>
      <c r="AV400" s="2"/>
      <c r="AW400" s="2"/>
      <c r="AX400" s="2"/>
      <c r="AY400" s="3"/>
      <c r="AZ400" s="3"/>
      <c r="BA400" s="3"/>
      <c r="BB400" s="15"/>
      <c r="BC400" s="2"/>
      <c r="BD400" s="2"/>
      <c r="BE400" s="2"/>
      <c r="BF400" s="2"/>
      <c r="BG400" s="2"/>
      <c r="BH400" s="2"/>
      <c r="BI400" s="2"/>
      <c r="BJ400" s="2"/>
      <c r="BK400" s="15"/>
      <c r="BL400" s="4"/>
      <c r="BM400" s="4"/>
      <c r="BN400" s="4"/>
      <c r="BO400" s="4"/>
      <c r="BP400" s="4"/>
      <c r="BQ400" s="4"/>
      <c r="BR400" s="4"/>
      <c r="BS400" s="4"/>
      <c r="BT400" s="4"/>
      <c r="BV400" s="1" t="s">
        <v>657</v>
      </c>
    </row>
    <row r="401" spans="2:87">
      <c r="B401" s="5"/>
      <c r="C401" s="1" t="s">
        <v>100</v>
      </c>
      <c r="D401" s="1" t="s">
        <v>101</v>
      </c>
      <c r="E401" s="5">
        <v>1361</v>
      </c>
      <c r="F401" s="8">
        <v>38</v>
      </c>
      <c r="G401" s="20"/>
      <c r="H401" s="20"/>
      <c r="I401" s="20"/>
      <c r="J401" s="20"/>
      <c r="L401" s="20"/>
      <c r="M401" s="20"/>
      <c r="N401" s="26"/>
      <c r="O401" s="26"/>
      <c r="Q401" s="26"/>
      <c r="R401" s="26"/>
      <c r="S401" s="26"/>
      <c r="T401" s="26"/>
      <c r="U401" s="26"/>
      <c r="V401" s="26"/>
      <c r="W401" s="26">
        <v>0</v>
      </c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8"/>
      <c r="AT401" s="4"/>
      <c r="AU401" s="4"/>
      <c r="AV401" s="4"/>
      <c r="AW401" s="4"/>
      <c r="AX401" s="4"/>
      <c r="AY401" s="4"/>
      <c r="AZ401" s="4"/>
      <c r="BA401" s="4"/>
      <c r="BB401" s="8"/>
      <c r="BC401" s="4"/>
      <c r="BD401" s="4"/>
      <c r="BE401" s="4"/>
      <c r="BF401" s="4"/>
      <c r="BG401" s="4"/>
      <c r="BH401" s="4"/>
      <c r="BI401" s="4"/>
      <c r="BJ401" s="4"/>
      <c r="BK401" s="8"/>
      <c r="BL401" s="4"/>
      <c r="BM401" s="4"/>
      <c r="BN401" s="4"/>
      <c r="BO401" s="4"/>
      <c r="BP401" s="4"/>
      <c r="BQ401" s="4"/>
      <c r="BR401" s="4"/>
      <c r="BS401" s="4"/>
      <c r="BT401" s="4"/>
      <c r="BU401" s="8"/>
      <c r="BV401" s="1" t="s">
        <v>100</v>
      </c>
    </row>
    <row r="402" spans="2:87">
      <c r="C402" s="1" t="s">
        <v>1008</v>
      </c>
      <c r="D402" s="1" t="s">
        <v>893</v>
      </c>
      <c r="E402" s="5">
        <v>127410</v>
      </c>
      <c r="Y402" s="25">
        <v>0</v>
      </c>
      <c r="AT402" s="4"/>
      <c r="AU402" s="2"/>
      <c r="AV402" s="2"/>
      <c r="AW402" s="2"/>
      <c r="AX402" s="2"/>
      <c r="AY402" s="3"/>
      <c r="AZ402" s="3"/>
      <c r="BA402" s="3"/>
      <c r="BB402" s="15"/>
      <c r="BC402" s="2"/>
      <c r="BD402" s="2"/>
      <c r="BE402" s="2"/>
      <c r="BF402" s="2"/>
      <c r="BG402" s="2"/>
      <c r="BH402" s="2"/>
      <c r="BI402" s="2"/>
      <c r="BJ402" s="2"/>
      <c r="BK402" s="15"/>
      <c r="BL402" s="4"/>
      <c r="BM402" s="4"/>
      <c r="BN402" s="4"/>
      <c r="BO402" s="4"/>
      <c r="BP402" s="4"/>
      <c r="BQ402" s="4"/>
      <c r="BR402" s="4"/>
      <c r="BS402" s="4"/>
      <c r="BT402" s="4"/>
      <c r="BV402" s="1" t="s">
        <v>1008</v>
      </c>
      <c r="BW402" s="5"/>
      <c r="BX402" s="4"/>
      <c r="BY402" s="4"/>
      <c r="BZ402" s="4"/>
      <c r="CA402" s="4"/>
      <c r="CB402" s="4"/>
      <c r="CC402" s="4"/>
      <c r="CD402" s="4"/>
      <c r="CE402" s="4"/>
    </row>
    <row r="403" spans="2:87">
      <c r="C403" s="1" t="s">
        <v>736</v>
      </c>
      <c r="D403" s="1" t="s">
        <v>735</v>
      </c>
      <c r="E403" s="5">
        <v>127634</v>
      </c>
      <c r="AT403" s="4"/>
      <c r="AU403" s="2"/>
      <c r="AV403" s="2"/>
      <c r="AW403" s="2"/>
      <c r="AX403" s="2"/>
      <c r="AY403" s="3"/>
      <c r="AZ403" s="3"/>
      <c r="BA403" s="3"/>
      <c r="BB403" s="15"/>
      <c r="BC403" s="2"/>
      <c r="BD403" s="2"/>
      <c r="BE403" s="2"/>
      <c r="BF403" s="2"/>
      <c r="BG403" s="2"/>
      <c r="BH403" s="2"/>
      <c r="BI403" s="2"/>
      <c r="BJ403" s="2"/>
      <c r="BK403" s="15"/>
      <c r="BL403" s="4"/>
      <c r="BM403" s="4"/>
      <c r="BN403" s="4"/>
      <c r="BO403" s="4"/>
      <c r="BP403" s="4"/>
      <c r="BQ403" s="4"/>
      <c r="BR403" s="4"/>
      <c r="BS403" s="4"/>
      <c r="BT403" s="4"/>
      <c r="BV403" s="1" t="s">
        <v>736</v>
      </c>
      <c r="BW403" s="5"/>
      <c r="BX403" s="4"/>
      <c r="BY403" s="4"/>
      <c r="BZ403" s="4"/>
      <c r="CA403" s="4"/>
      <c r="CB403" s="4"/>
      <c r="CC403" s="4"/>
      <c r="CD403" s="4"/>
      <c r="CE403" s="4"/>
    </row>
    <row r="404" spans="2:87">
      <c r="C404" s="1" t="s">
        <v>946</v>
      </c>
      <c r="D404" s="1" t="s">
        <v>348</v>
      </c>
      <c r="E404" s="5">
        <v>127800</v>
      </c>
      <c r="P404" s="25">
        <v>0</v>
      </c>
      <c r="AT404" s="4"/>
      <c r="AU404" s="2"/>
      <c r="AV404" s="2"/>
      <c r="AW404" s="2"/>
      <c r="AX404" s="2"/>
      <c r="AY404" s="3"/>
      <c r="AZ404" s="3"/>
      <c r="BA404" s="3"/>
      <c r="BB404" s="15"/>
      <c r="BC404" s="2"/>
      <c r="BD404" s="2"/>
      <c r="BE404" s="2"/>
      <c r="BF404" s="2"/>
      <c r="BG404" s="2"/>
      <c r="BH404" s="2"/>
      <c r="BI404" s="2"/>
      <c r="BJ404" s="2"/>
      <c r="BK404" s="15"/>
      <c r="BL404" s="4"/>
      <c r="BM404" s="4"/>
      <c r="BN404" s="4"/>
      <c r="BO404" s="4"/>
      <c r="BP404" s="4"/>
      <c r="BQ404" s="4"/>
      <c r="BR404" s="4"/>
      <c r="BS404" s="4"/>
      <c r="BT404" s="4"/>
      <c r="BV404" s="1" t="s">
        <v>946</v>
      </c>
    </row>
    <row r="405" spans="2:87">
      <c r="C405" s="1" t="s">
        <v>730</v>
      </c>
      <c r="D405" s="1" t="s">
        <v>731</v>
      </c>
      <c r="E405" s="5">
        <v>131088</v>
      </c>
      <c r="AT405" s="4"/>
      <c r="AU405" s="2"/>
      <c r="AV405" s="2"/>
      <c r="AW405" s="2"/>
      <c r="AX405" s="2"/>
      <c r="AY405" s="3"/>
      <c r="AZ405" s="3"/>
      <c r="BA405" s="3"/>
      <c r="BB405" s="15"/>
      <c r="BC405" s="2"/>
      <c r="BD405" s="2"/>
      <c r="BE405" s="2"/>
      <c r="BF405" s="2"/>
      <c r="BG405" s="2"/>
      <c r="BH405" s="2"/>
      <c r="BI405" s="2"/>
      <c r="BJ405" s="2"/>
      <c r="BK405" s="15"/>
      <c r="BL405" s="4"/>
      <c r="BM405" s="4"/>
      <c r="BN405" s="4"/>
      <c r="BO405" s="4"/>
      <c r="BP405" s="4"/>
      <c r="BQ405" s="4"/>
      <c r="BR405" s="4"/>
      <c r="BS405" s="4"/>
      <c r="BT405" s="4"/>
      <c r="BV405" s="1" t="s">
        <v>730</v>
      </c>
      <c r="CE405" s="4"/>
      <c r="CF405" s="5"/>
      <c r="CI405" s="3"/>
    </row>
    <row r="406" spans="2:87">
      <c r="B406" s="5"/>
      <c r="C406" s="1" t="s">
        <v>601</v>
      </c>
      <c r="D406" s="1" t="s">
        <v>602</v>
      </c>
      <c r="E406" s="5">
        <v>98549</v>
      </c>
      <c r="F406" s="8"/>
      <c r="G406" s="20"/>
      <c r="H406" s="20"/>
      <c r="I406" s="20"/>
      <c r="J406" s="20"/>
      <c r="L406" s="20"/>
      <c r="M406" s="20"/>
      <c r="N406" s="26"/>
      <c r="O406" s="26"/>
      <c r="Q406" s="26">
        <v>0</v>
      </c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8"/>
      <c r="AT406" s="4"/>
      <c r="AU406" s="4"/>
      <c r="AV406" s="4"/>
      <c r="AW406" s="4"/>
      <c r="AX406" s="4"/>
      <c r="AY406" s="4"/>
      <c r="AZ406" s="4"/>
      <c r="BA406" s="4"/>
      <c r="BB406" s="8"/>
      <c r="BC406" s="4"/>
      <c r="BD406" s="4"/>
      <c r="BE406" s="4"/>
      <c r="BF406" s="4"/>
      <c r="BG406" s="4"/>
      <c r="BH406" s="4"/>
      <c r="BI406" s="4"/>
      <c r="BJ406" s="4"/>
      <c r="BK406" s="8"/>
      <c r="BL406" s="4"/>
      <c r="BM406" s="4"/>
      <c r="BN406" s="4"/>
      <c r="BO406" s="4"/>
      <c r="BP406" s="4"/>
      <c r="BQ406" s="4"/>
      <c r="BR406" s="4"/>
      <c r="BS406" s="4"/>
      <c r="BT406" s="4"/>
      <c r="BU406" s="8"/>
      <c r="BV406" s="1" t="s">
        <v>601</v>
      </c>
      <c r="CE406" s="4"/>
      <c r="CF406" s="5"/>
      <c r="CI406" s="3"/>
    </row>
    <row r="407" spans="2:87">
      <c r="B407" s="5"/>
      <c r="C407" s="1" t="s">
        <v>1020</v>
      </c>
      <c r="D407" s="1" t="s">
        <v>582</v>
      </c>
      <c r="E407" s="5">
        <v>136063</v>
      </c>
      <c r="F407" s="8"/>
      <c r="G407" s="20"/>
      <c r="H407" s="20"/>
      <c r="I407" s="20"/>
      <c r="J407" s="20"/>
      <c r="L407" s="20"/>
      <c r="M407" s="20"/>
      <c r="N407" s="26"/>
      <c r="O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>
        <v>0</v>
      </c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8"/>
      <c r="AT407" s="4"/>
      <c r="AU407" s="4"/>
      <c r="AV407" s="4"/>
      <c r="AW407" s="4"/>
      <c r="AX407" s="4"/>
      <c r="AY407" s="4"/>
      <c r="AZ407" s="4"/>
      <c r="BA407" s="4"/>
      <c r="BB407" s="8"/>
      <c r="BC407" s="4"/>
      <c r="BD407" s="4"/>
      <c r="BE407" s="4"/>
      <c r="BF407" s="4"/>
      <c r="BG407" s="4"/>
      <c r="BH407" s="4"/>
      <c r="BI407" s="4"/>
      <c r="BJ407" s="4"/>
      <c r="BK407" s="8"/>
      <c r="BL407" s="4"/>
      <c r="BM407" s="4"/>
      <c r="BN407" s="4"/>
      <c r="BO407" s="4"/>
      <c r="BP407" s="4"/>
      <c r="BQ407" s="4"/>
      <c r="BR407" s="4"/>
      <c r="BS407" s="4"/>
      <c r="BT407" s="4"/>
      <c r="BU407" s="8"/>
      <c r="BV407" s="1" t="s">
        <v>1020</v>
      </c>
      <c r="CE407" s="4"/>
      <c r="CF407" s="5"/>
    </row>
    <row r="408" spans="2:87">
      <c r="C408" s="1" t="s">
        <v>668</v>
      </c>
      <c r="D408" s="1" t="s">
        <v>669</v>
      </c>
      <c r="E408" s="5">
        <v>128222</v>
      </c>
      <c r="AT408" s="4"/>
      <c r="AU408" s="2"/>
      <c r="AV408" s="2"/>
      <c r="AW408" s="2"/>
      <c r="AX408" s="2"/>
      <c r="AY408" s="3"/>
      <c r="AZ408" s="3"/>
      <c r="BA408" s="3"/>
      <c r="BB408" s="15"/>
      <c r="BC408" s="2"/>
      <c r="BD408" s="2"/>
      <c r="BE408" s="2"/>
      <c r="BF408" s="2"/>
      <c r="BG408" s="2"/>
      <c r="BH408" s="2"/>
      <c r="BI408" s="2"/>
      <c r="BJ408" s="2"/>
      <c r="BK408" s="15"/>
      <c r="BL408" s="4"/>
      <c r="BM408" s="4"/>
      <c r="BN408" s="4"/>
      <c r="BO408" s="4"/>
      <c r="BP408" s="4"/>
      <c r="BQ408" s="4"/>
      <c r="BR408" s="4"/>
      <c r="BS408" s="4"/>
      <c r="BT408" s="4"/>
      <c r="BV408" s="1" t="s">
        <v>668</v>
      </c>
      <c r="CE408" s="4"/>
      <c r="CF408" s="5"/>
    </row>
    <row r="409" spans="2:87">
      <c r="B409" s="5"/>
      <c r="C409" s="1" t="s">
        <v>779</v>
      </c>
      <c r="D409" s="1" t="s">
        <v>610</v>
      </c>
      <c r="E409" s="5">
        <v>127798</v>
      </c>
      <c r="AT409" s="4"/>
      <c r="AU409" s="2"/>
      <c r="AV409" s="2"/>
      <c r="AW409" s="2"/>
      <c r="AX409" s="2"/>
      <c r="AY409" s="3"/>
      <c r="AZ409" s="3"/>
      <c r="BA409" s="3"/>
      <c r="BB409" s="15"/>
      <c r="BC409" s="2"/>
      <c r="BD409" s="2"/>
      <c r="BE409" s="2"/>
      <c r="BF409" s="2"/>
      <c r="BG409" s="2"/>
      <c r="BH409" s="2"/>
      <c r="BI409" s="2"/>
      <c r="BJ409" s="2"/>
      <c r="BK409" s="15"/>
      <c r="BL409" s="4"/>
      <c r="BM409" s="4"/>
      <c r="BN409" s="4"/>
      <c r="BO409" s="4"/>
      <c r="BP409" s="4"/>
      <c r="BQ409" s="4"/>
      <c r="BR409" s="4"/>
      <c r="BS409" s="4"/>
      <c r="BT409" s="4"/>
      <c r="BV409" s="1" t="s">
        <v>779</v>
      </c>
      <c r="CE409" s="4"/>
    </row>
    <row r="410" spans="2:87">
      <c r="B410" s="5"/>
      <c r="C410" s="1" t="s">
        <v>1021</v>
      </c>
      <c r="D410" s="1" t="s">
        <v>1022</v>
      </c>
      <c r="E410" s="5">
        <v>136052</v>
      </c>
      <c r="Z410" s="25">
        <v>0</v>
      </c>
      <c r="AT410" s="4"/>
      <c r="AU410" s="2"/>
      <c r="AV410" s="2"/>
      <c r="AW410" s="2"/>
      <c r="AX410" s="2"/>
      <c r="AY410" s="3"/>
      <c r="AZ410" s="3"/>
      <c r="BA410" s="3"/>
      <c r="BB410" s="15"/>
      <c r="BC410" s="2"/>
      <c r="BD410" s="2"/>
      <c r="BE410" s="2"/>
      <c r="BF410" s="2"/>
      <c r="BG410" s="2"/>
      <c r="BH410" s="2"/>
      <c r="BI410" s="2"/>
      <c r="BJ410" s="2"/>
      <c r="BK410" s="15"/>
      <c r="BL410" s="4"/>
      <c r="BM410" s="4"/>
      <c r="BN410" s="4"/>
      <c r="BO410" s="4"/>
      <c r="BP410" s="4"/>
      <c r="BQ410" s="4"/>
      <c r="BR410" s="4"/>
      <c r="BS410" s="4"/>
      <c r="BT410" s="4"/>
      <c r="BV410" s="1" t="s">
        <v>1021</v>
      </c>
      <c r="CE410" s="4"/>
    </row>
    <row r="411" spans="2:87">
      <c r="B411" s="5"/>
      <c r="C411" s="1" t="s">
        <v>805</v>
      </c>
      <c r="D411" s="1" t="s">
        <v>806</v>
      </c>
      <c r="E411" s="5">
        <v>131276</v>
      </c>
      <c r="AT411" s="4"/>
      <c r="AU411" s="2"/>
      <c r="AV411" s="2"/>
      <c r="AW411" s="2"/>
      <c r="AX411" s="2"/>
      <c r="AY411" s="3"/>
      <c r="AZ411" s="3"/>
      <c r="BA411" s="3"/>
      <c r="BB411" s="15"/>
      <c r="BC411" s="2"/>
      <c r="BD411" s="2"/>
      <c r="BE411" s="2"/>
      <c r="BF411" s="2"/>
      <c r="BG411" s="2"/>
      <c r="BH411" s="2"/>
      <c r="BI411" s="2"/>
      <c r="BJ411" s="2"/>
      <c r="BK411" s="15"/>
      <c r="BL411" s="4"/>
      <c r="BM411" s="4"/>
      <c r="BN411" s="4"/>
      <c r="BO411" s="4"/>
      <c r="BP411" s="4"/>
      <c r="BQ411" s="4"/>
      <c r="BR411" s="4"/>
      <c r="BS411" s="4"/>
      <c r="BT411" s="4"/>
      <c r="BV411" s="1" t="s">
        <v>805</v>
      </c>
      <c r="CE411" s="4"/>
    </row>
    <row r="412" spans="2:87">
      <c r="B412" s="5"/>
      <c r="C412" s="1" t="s">
        <v>997</v>
      </c>
      <c r="D412" s="1" t="s">
        <v>998</v>
      </c>
      <c r="E412" s="5">
        <v>99545</v>
      </c>
      <c r="W412" s="25">
        <v>0</v>
      </c>
      <c r="AT412" s="4"/>
      <c r="AU412" s="2"/>
      <c r="AV412" s="2"/>
      <c r="AW412" s="2"/>
      <c r="AX412" s="2"/>
      <c r="AY412" s="3"/>
      <c r="AZ412" s="3"/>
      <c r="BA412" s="3"/>
      <c r="BB412" s="15"/>
      <c r="BC412" s="2"/>
      <c r="BD412" s="2"/>
      <c r="BE412" s="2"/>
      <c r="BF412" s="2"/>
      <c r="BG412" s="2"/>
      <c r="BH412" s="2"/>
      <c r="BI412" s="2"/>
      <c r="BJ412" s="2"/>
      <c r="BK412" s="15"/>
      <c r="BL412" s="4"/>
      <c r="BM412" s="4"/>
      <c r="BN412" s="4"/>
      <c r="BO412" s="4"/>
      <c r="BP412" s="4"/>
      <c r="BQ412" s="4"/>
      <c r="BR412" s="4"/>
      <c r="BS412" s="4"/>
      <c r="BT412" s="4"/>
      <c r="BV412" s="1" t="s">
        <v>997</v>
      </c>
      <c r="BW412" s="5"/>
      <c r="BX412" s="4"/>
      <c r="BY412" s="4"/>
      <c r="BZ412" s="4"/>
      <c r="CA412" s="4"/>
      <c r="CB412" s="4"/>
      <c r="CC412" s="4"/>
      <c r="CD412" s="4"/>
      <c r="CE412" s="4"/>
    </row>
    <row r="413" spans="2:87">
      <c r="B413" s="5"/>
      <c r="C413" s="1" t="s">
        <v>138</v>
      </c>
      <c r="D413" s="1" t="s">
        <v>21</v>
      </c>
      <c r="E413" s="5">
        <v>95476</v>
      </c>
      <c r="AT413" s="4"/>
      <c r="AU413" s="2"/>
      <c r="AV413" s="2"/>
      <c r="AW413" s="2"/>
      <c r="AX413" s="2"/>
      <c r="AY413" s="3"/>
      <c r="AZ413" s="3"/>
      <c r="BA413" s="3"/>
      <c r="BB413" s="15"/>
      <c r="BC413" s="2"/>
      <c r="BD413" s="2"/>
      <c r="BE413" s="2"/>
      <c r="BF413" s="2"/>
      <c r="BG413" s="2"/>
      <c r="BH413" s="2"/>
      <c r="BI413" s="2"/>
      <c r="BJ413" s="2"/>
      <c r="BK413" s="15"/>
      <c r="BL413" s="4">
        <v>0</v>
      </c>
      <c r="BM413" s="4"/>
      <c r="BN413" s="4"/>
      <c r="BO413" s="4"/>
      <c r="BP413" s="4"/>
      <c r="BQ413" s="4"/>
      <c r="BR413" s="4"/>
      <c r="BS413" s="4"/>
      <c r="BT413" s="4"/>
      <c r="BV413" s="1" t="s">
        <v>138</v>
      </c>
      <c r="BW413" s="5"/>
      <c r="BX413" s="4"/>
      <c r="BY413" s="4"/>
      <c r="BZ413" s="4"/>
      <c r="CA413" s="4"/>
      <c r="CB413" s="4"/>
      <c r="CC413" s="4"/>
      <c r="CD413" s="4"/>
      <c r="CE413" s="4"/>
    </row>
    <row r="414" spans="2:87">
      <c r="B414" s="5"/>
      <c r="C414" s="1" t="s">
        <v>774</v>
      </c>
      <c r="D414" s="1" t="s">
        <v>775</v>
      </c>
      <c r="AV414" s="5"/>
      <c r="AW414" s="5"/>
      <c r="AX414" s="5"/>
      <c r="BB414" s="7"/>
      <c r="BC414" s="5"/>
      <c r="BD414" s="5"/>
      <c r="BE414" s="5"/>
      <c r="BF414" s="5"/>
      <c r="BG414" s="5"/>
      <c r="BH414" s="5"/>
      <c r="BI414" s="5"/>
      <c r="BJ414" s="5"/>
      <c r="BK414" s="7"/>
      <c r="BL414" s="4"/>
      <c r="BM414" s="4"/>
      <c r="BN414" s="4"/>
      <c r="BO414" s="4"/>
      <c r="BP414" s="4"/>
      <c r="BQ414" s="4"/>
      <c r="BR414" s="4"/>
      <c r="BS414" s="4"/>
      <c r="BT414" s="4"/>
      <c r="BV414" s="1" t="s">
        <v>774</v>
      </c>
    </row>
    <row r="415" spans="2:87">
      <c r="B415" s="5"/>
      <c r="C415" s="1" t="s">
        <v>677</v>
      </c>
      <c r="D415" s="1" t="s">
        <v>678</v>
      </c>
      <c r="E415" s="5">
        <v>130451</v>
      </c>
      <c r="AT415" s="4"/>
      <c r="AU415" s="2"/>
      <c r="AV415" s="2"/>
      <c r="AW415" s="2"/>
      <c r="AX415" s="2"/>
      <c r="AY415" s="3"/>
      <c r="AZ415" s="3"/>
      <c r="BA415" s="3"/>
      <c r="BB415" s="15"/>
      <c r="BC415" s="2"/>
      <c r="BD415" s="2"/>
      <c r="BE415" s="2"/>
      <c r="BF415" s="2"/>
      <c r="BG415" s="2"/>
      <c r="BH415" s="2"/>
      <c r="BI415" s="2"/>
      <c r="BJ415" s="2"/>
      <c r="BK415" s="15"/>
      <c r="BL415" s="4"/>
      <c r="BM415" s="4"/>
      <c r="BN415" s="4"/>
      <c r="BO415" s="4"/>
      <c r="BP415" s="4"/>
      <c r="BQ415" s="4"/>
      <c r="BR415" s="4"/>
      <c r="BS415" s="4"/>
      <c r="BT415" s="4"/>
      <c r="BV415" s="1" t="s">
        <v>677</v>
      </c>
      <c r="BW415" s="5"/>
      <c r="BX415" s="4"/>
      <c r="BY415" s="4"/>
      <c r="BZ415" s="4"/>
      <c r="CA415" s="4"/>
      <c r="CB415" s="4"/>
      <c r="CC415" s="4"/>
      <c r="CD415" s="4"/>
      <c r="CE415" s="4"/>
    </row>
    <row r="416" spans="2:87">
      <c r="BW416" s="5"/>
      <c r="BX416" s="4"/>
      <c r="BY416" s="4"/>
      <c r="BZ416" s="4"/>
      <c r="CA416" s="4"/>
      <c r="CB416" s="4"/>
      <c r="CC416" s="4"/>
      <c r="CD416" s="4"/>
      <c r="CE416" s="4"/>
    </row>
    <row r="417" spans="46:72">
      <c r="AT417" s="2"/>
      <c r="AU417" s="2"/>
      <c r="AV417" s="2"/>
      <c r="AW417" s="2"/>
      <c r="AX417" s="2"/>
      <c r="AY417" s="3"/>
      <c r="AZ417" s="3"/>
      <c r="BA417" s="3"/>
      <c r="BB417" s="15"/>
      <c r="BC417" s="2"/>
      <c r="BD417" s="2"/>
      <c r="BE417" s="2"/>
      <c r="BF417" s="2"/>
      <c r="BG417" s="2"/>
      <c r="BH417" s="2"/>
      <c r="BI417" s="2"/>
      <c r="BJ417" s="2"/>
      <c r="BK417" s="15"/>
      <c r="BL417" s="4"/>
      <c r="BM417" s="4"/>
      <c r="BN417" s="4"/>
      <c r="BO417" s="4"/>
      <c r="BP417" s="4"/>
      <c r="BQ417" s="4"/>
      <c r="BR417" s="4"/>
      <c r="BS417" s="4"/>
      <c r="BT417" s="4"/>
    </row>
    <row r="418" spans="46:72">
      <c r="AT418" s="2"/>
      <c r="AU418" s="2"/>
      <c r="AV418" s="2"/>
      <c r="AW418" s="2"/>
      <c r="AX418" s="2"/>
      <c r="AY418" s="3"/>
      <c r="AZ418" s="3"/>
      <c r="BA418" s="3"/>
      <c r="BB418" s="15"/>
      <c r="BC418" s="2"/>
      <c r="BD418" s="2"/>
      <c r="BE418" s="2"/>
      <c r="BF418" s="2"/>
      <c r="BG418" s="2"/>
      <c r="BH418" s="2"/>
      <c r="BI418" s="2"/>
      <c r="BJ418" s="2"/>
      <c r="BK418" s="15"/>
      <c r="BL418" s="4"/>
      <c r="BM418" s="4"/>
      <c r="BN418" s="4"/>
      <c r="BO418" s="4"/>
      <c r="BP418" s="4"/>
      <c r="BQ418" s="4"/>
      <c r="BR418" s="4"/>
      <c r="BS418" s="4"/>
      <c r="BT418" s="4"/>
    </row>
    <row r="419" spans="46:72">
      <c r="AT419" s="2"/>
      <c r="AU419" s="2"/>
      <c r="AV419" s="2"/>
      <c r="AW419" s="2"/>
      <c r="AX419" s="2"/>
      <c r="AY419" s="3"/>
      <c r="AZ419" s="3"/>
      <c r="BA419" s="3"/>
      <c r="BB419" s="15"/>
      <c r="BC419" s="2"/>
      <c r="BD419" s="2"/>
      <c r="BE419" s="2"/>
      <c r="BF419" s="2"/>
      <c r="BG419" s="2"/>
      <c r="BH419" s="2"/>
      <c r="BI419" s="2"/>
      <c r="BJ419" s="2"/>
      <c r="BK419" s="15"/>
      <c r="BL419" s="4"/>
      <c r="BM419" s="4"/>
      <c r="BN419" s="4"/>
      <c r="BO419" s="4"/>
      <c r="BP419" s="4"/>
      <c r="BQ419" s="4"/>
      <c r="BR419" s="4"/>
      <c r="BS419" s="4"/>
      <c r="BT419" s="4"/>
    </row>
    <row r="420" spans="46:72">
      <c r="AT420" s="2"/>
      <c r="AU420" s="2"/>
      <c r="AV420" s="2"/>
      <c r="AW420" s="2"/>
      <c r="AX420" s="2"/>
      <c r="AY420" s="3"/>
      <c r="AZ420" s="3"/>
      <c r="BA420" s="3"/>
      <c r="BB420" s="15"/>
      <c r="BC420" s="2"/>
      <c r="BD420" s="2"/>
      <c r="BE420" s="2"/>
      <c r="BF420" s="2"/>
      <c r="BG420" s="2"/>
      <c r="BH420" s="2"/>
      <c r="BI420" s="2"/>
      <c r="BJ420" s="2"/>
      <c r="BK420" s="15"/>
      <c r="BL420" s="4"/>
      <c r="BM420" s="4"/>
      <c r="BN420" s="4"/>
      <c r="BO420" s="4"/>
      <c r="BP420" s="4"/>
      <c r="BQ420" s="4"/>
      <c r="BR420" s="4"/>
      <c r="BS420" s="4"/>
      <c r="BT420" s="4"/>
    </row>
    <row r="421" spans="46:72">
      <c r="AT421" s="2"/>
      <c r="AU421" s="2"/>
      <c r="AV421" s="2"/>
      <c r="AW421" s="2"/>
      <c r="AX421" s="2"/>
      <c r="AY421" s="3"/>
      <c r="AZ421" s="3"/>
      <c r="BA421" s="3"/>
      <c r="BB421" s="15"/>
      <c r="BC421" s="2"/>
      <c r="BD421" s="2"/>
      <c r="BE421" s="2"/>
      <c r="BF421" s="2"/>
      <c r="BG421" s="2"/>
      <c r="BH421" s="2"/>
      <c r="BI421" s="2"/>
      <c r="BJ421" s="2"/>
      <c r="BK421" s="15"/>
      <c r="BL421" s="4"/>
      <c r="BM421" s="4"/>
      <c r="BN421" s="4"/>
      <c r="BO421" s="4"/>
      <c r="BP421" s="4"/>
      <c r="BQ421" s="4"/>
      <c r="BR421" s="4"/>
      <c r="BS421" s="4"/>
      <c r="BT421" s="4"/>
    </row>
    <row r="422" spans="46:72">
      <c r="AT422" s="2"/>
      <c r="AU422" s="2"/>
      <c r="AV422" s="2"/>
      <c r="AW422" s="2"/>
      <c r="AX422" s="2"/>
      <c r="AY422" s="3"/>
      <c r="AZ422" s="3"/>
      <c r="BA422" s="3"/>
      <c r="BB422" s="15"/>
      <c r="BC422" s="2"/>
      <c r="BD422" s="2"/>
      <c r="BE422" s="2"/>
      <c r="BF422" s="2"/>
      <c r="BG422" s="2"/>
      <c r="BH422" s="2"/>
      <c r="BI422" s="2"/>
      <c r="BJ422" s="2"/>
      <c r="BK422" s="15"/>
      <c r="BL422" s="4"/>
      <c r="BM422" s="4"/>
      <c r="BN422" s="4"/>
      <c r="BO422" s="4"/>
      <c r="BP422" s="4"/>
      <c r="BQ422" s="4"/>
      <c r="BR422" s="4"/>
      <c r="BS422" s="4"/>
      <c r="BT422" s="4"/>
    </row>
    <row r="423" spans="46:72">
      <c r="AT423" s="2"/>
      <c r="AU423" s="2"/>
      <c r="AV423" s="2"/>
      <c r="AW423" s="2"/>
      <c r="AX423" s="2"/>
      <c r="AY423" s="3"/>
      <c r="AZ423" s="3"/>
      <c r="BA423" s="3"/>
      <c r="BB423" s="15"/>
      <c r="BC423" s="2"/>
      <c r="BD423" s="2"/>
      <c r="BE423" s="2"/>
      <c r="BF423" s="2"/>
      <c r="BG423" s="2"/>
      <c r="BH423" s="2"/>
      <c r="BI423" s="2"/>
      <c r="BJ423" s="2"/>
      <c r="BK423" s="15"/>
      <c r="BL423" s="4"/>
      <c r="BM423" s="4"/>
      <c r="BN423" s="4"/>
      <c r="BO423" s="4"/>
      <c r="BP423" s="4"/>
      <c r="BQ423" s="4"/>
      <c r="BR423" s="4"/>
      <c r="BS423" s="4"/>
      <c r="BT423" s="4"/>
    </row>
    <row r="424" spans="46:72">
      <c r="AT424" s="2"/>
      <c r="AU424" s="2"/>
      <c r="AV424" s="2"/>
      <c r="AW424" s="2"/>
      <c r="AX424" s="2"/>
      <c r="AY424" s="3"/>
      <c r="AZ424" s="3"/>
      <c r="BA424" s="3"/>
      <c r="BB424" s="15"/>
      <c r="BC424" s="2"/>
      <c r="BD424" s="2"/>
      <c r="BE424" s="2"/>
      <c r="BF424" s="2"/>
      <c r="BG424" s="2"/>
      <c r="BH424" s="2"/>
      <c r="BI424" s="2"/>
      <c r="BJ424" s="2"/>
      <c r="BK424" s="15"/>
      <c r="BL424" s="4"/>
      <c r="BM424" s="4"/>
      <c r="BN424" s="4"/>
      <c r="BO424" s="4"/>
      <c r="BP424" s="4"/>
      <c r="BQ424" s="4"/>
      <c r="BR424" s="4"/>
      <c r="BS424" s="4"/>
      <c r="BT424" s="4"/>
    </row>
    <row r="425" spans="46:72">
      <c r="AT425" s="2"/>
      <c r="AU425" s="2"/>
      <c r="AV425" s="2"/>
      <c r="AW425" s="2"/>
      <c r="AX425" s="2"/>
      <c r="AY425" s="3"/>
      <c r="AZ425" s="3"/>
      <c r="BA425" s="3"/>
      <c r="BB425" s="15"/>
      <c r="BC425" s="2"/>
      <c r="BD425" s="2"/>
      <c r="BE425" s="2"/>
      <c r="BF425" s="2"/>
      <c r="BG425" s="2"/>
      <c r="BH425" s="2"/>
      <c r="BI425" s="2"/>
      <c r="BJ425" s="2"/>
      <c r="BK425" s="15"/>
      <c r="BL425" s="4"/>
      <c r="BM425" s="4"/>
      <c r="BN425" s="4"/>
      <c r="BO425" s="4"/>
      <c r="BP425" s="4"/>
      <c r="BQ425" s="4"/>
      <c r="BR425" s="4"/>
      <c r="BS425" s="4"/>
      <c r="BT425" s="4"/>
    </row>
    <row r="426" spans="46:72">
      <c r="AT426" s="2"/>
      <c r="AU426" s="2"/>
      <c r="AV426" s="2"/>
      <c r="AW426" s="2"/>
      <c r="AX426" s="2"/>
      <c r="AY426" s="3"/>
      <c r="AZ426" s="3"/>
      <c r="BA426" s="3"/>
      <c r="BB426" s="15"/>
      <c r="BC426" s="2"/>
      <c r="BD426" s="2"/>
      <c r="BE426" s="2"/>
      <c r="BF426" s="2"/>
      <c r="BG426" s="2"/>
      <c r="BH426" s="2"/>
      <c r="BI426" s="2"/>
      <c r="BJ426" s="2"/>
      <c r="BK426" s="15"/>
      <c r="BL426" s="4"/>
      <c r="BM426" s="4"/>
      <c r="BN426" s="4"/>
      <c r="BO426" s="4"/>
      <c r="BP426" s="4"/>
      <c r="BQ426" s="4"/>
      <c r="BR426" s="4"/>
      <c r="BS426" s="4"/>
      <c r="BT426" s="4"/>
    </row>
    <row r="427" spans="46:72">
      <c r="AT427" s="2"/>
      <c r="AU427" s="2"/>
      <c r="AV427" s="2"/>
      <c r="AW427" s="2"/>
      <c r="AX427" s="2"/>
      <c r="AY427" s="3"/>
      <c r="AZ427" s="3"/>
      <c r="BA427" s="3"/>
      <c r="BB427" s="15"/>
      <c r="BC427" s="2"/>
      <c r="BD427" s="2"/>
      <c r="BE427" s="2"/>
      <c r="BF427" s="2"/>
      <c r="BG427" s="2"/>
      <c r="BH427" s="2"/>
      <c r="BI427" s="2"/>
      <c r="BJ427" s="2"/>
      <c r="BK427" s="15"/>
      <c r="BL427" s="4"/>
      <c r="BM427" s="4"/>
      <c r="BN427" s="4"/>
      <c r="BO427" s="4"/>
      <c r="BP427" s="4"/>
      <c r="BQ427" s="4"/>
      <c r="BR427" s="4"/>
      <c r="BS427" s="4"/>
      <c r="BT427" s="4"/>
    </row>
    <row r="428" spans="46:72">
      <c r="AT428" s="2"/>
      <c r="AU428" s="2"/>
      <c r="AV428" s="2"/>
      <c r="AW428" s="2"/>
      <c r="AX428" s="2"/>
      <c r="AY428" s="3"/>
      <c r="AZ428" s="3"/>
      <c r="BA428" s="3"/>
      <c r="BB428" s="15"/>
      <c r="BC428" s="2"/>
      <c r="BD428" s="2"/>
      <c r="BE428" s="2"/>
      <c r="BF428" s="2"/>
      <c r="BG428" s="2"/>
      <c r="BH428" s="2"/>
      <c r="BI428" s="2"/>
      <c r="BJ428" s="2"/>
      <c r="BK428" s="15"/>
      <c r="BL428" s="4"/>
      <c r="BM428" s="4"/>
      <c r="BN428" s="4"/>
      <c r="BO428" s="4"/>
      <c r="BP428" s="4"/>
      <c r="BQ428" s="4"/>
      <c r="BR428" s="4"/>
      <c r="BS428" s="4"/>
      <c r="BT428" s="4"/>
    </row>
    <row r="429" spans="46:72">
      <c r="AT429" s="2"/>
      <c r="AU429" s="2"/>
      <c r="AV429" s="2"/>
      <c r="AW429" s="2"/>
      <c r="AX429" s="2"/>
      <c r="AY429" s="3"/>
      <c r="AZ429" s="3"/>
      <c r="BA429" s="3"/>
      <c r="BB429" s="15"/>
      <c r="BC429" s="2"/>
      <c r="BD429" s="2"/>
      <c r="BE429" s="2"/>
      <c r="BF429" s="2"/>
      <c r="BG429" s="2"/>
      <c r="BH429" s="2"/>
      <c r="BI429" s="2"/>
      <c r="BJ429" s="2"/>
      <c r="BK429" s="15"/>
      <c r="BL429" s="4"/>
      <c r="BM429" s="4"/>
      <c r="BN429" s="4"/>
      <c r="BO429" s="4"/>
      <c r="BP429" s="4"/>
      <c r="BQ429" s="4"/>
      <c r="BR429" s="4"/>
      <c r="BS429" s="4"/>
      <c r="BT429" s="4"/>
    </row>
    <row r="430" spans="46:72">
      <c r="AT430" s="2"/>
      <c r="AU430" s="2"/>
      <c r="AV430" s="2"/>
      <c r="AW430" s="2"/>
      <c r="AX430" s="2"/>
      <c r="AY430" s="3"/>
      <c r="AZ430" s="3"/>
      <c r="BA430" s="3"/>
      <c r="BB430" s="15"/>
      <c r="BC430" s="2"/>
      <c r="BD430" s="2"/>
      <c r="BE430" s="2"/>
      <c r="BF430" s="2"/>
      <c r="BG430" s="2"/>
      <c r="BH430" s="2"/>
      <c r="BI430" s="2"/>
      <c r="BJ430" s="2"/>
      <c r="BK430" s="15"/>
      <c r="BL430" s="4"/>
      <c r="BM430" s="4"/>
      <c r="BN430" s="4"/>
      <c r="BO430" s="4"/>
      <c r="BP430" s="4"/>
      <c r="BQ430" s="4"/>
      <c r="BR430" s="4"/>
      <c r="BS430" s="4"/>
      <c r="BT430" s="4"/>
    </row>
    <row r="431" spans="46:72">
      <c r="AT431" s="2"/>
      <c r="AU431" s="2"/>
      <c r="AV431" s="2"/>
      <c r="AW431" s="2"/>
      <c r="AX431" s="2"/>
      <c r="AY431" s="3"/>
      <c r="AZ431" s="3"/>
      <c r="BA431" s="3"/>
      <c r="BB431" s="15"/>
      <c r="BC431" s="2"/>
      <c r="BD431" s="2"/>
      <c r="BE431" s="2"/>
      <c r="BF431" s="2"/>
      <c r="BG431" s="2"/>
      <c r="BH431" s="2"/>
      <c r="BI431" s="2"/>
      <c r="BJ431" s="2"/>
      <c r="BK431" s="15"/>
      <c r="BL431" s="4"/>
      <c r="BM431" s="4"/>
      <c r="BN431" s="4"/>
      <c r="BO431" s="4"/>
      <c r="BP431" s="4"/>
      <c r="BQ431" s="4"/>
      <c r="BR431" s="4"/>
      <c r="BS431" s="4"/>
      <c r="BT431" s="4"/>
    </row>
    <row r="432" spans="46:72">
      <c r="AT432" s="2"/>
      <c r="AU432" s="2"/>
      <c r="AV432" s="2"/>
      <c r="AW432" s="2"/>
      <c r="AX432" s="2"/>
      <c r="AY432" s="3"/>
      <c r="AZ432" s="3"/>
      <c r="BA432" s="3"/>
      <c r="BB432" s="15"/>
      <c r="BC432" s="2"/>
      <c r="BD432" s="2"/>
      <c r="BE432" s="2"/>
      <c r="BF432" s="2"/>
      <c r="BG432" s="2"/>
      <c r="BH432" s="2"/>
      <c r="BI432" s="2"/>
      <c r="BJ432" s="2"/>
      <c r="BK432" s="15"/>
      <c r="BL432" s="4"/>
      <c r="BM432" s="4"/>
      <c r="BN432" s="4"/>
      <c r="BO432" s="4"/>
      <c r="BP432" s="4"/>
      <c r="BQ432" s="4"/>
      <c r="BR432" s="4"/>
      <c r="BS432" s="4"/>
      <c r="BT432" s="4"/>
    </row>
    <row r="433" spans="46:72">
      <c r="AT433" s="2"/>
      <c r="AU433" s="2"/>
      <c r="AV433" s="2"/>
      <c r="AW433" s="2"/>
      <c r="AX433" s="2"/>
      <c r="AY433" s="3"/>
      <c r="AZ433" s="3"/>
      <c r="BA433" s="3"/>
      <c r="BB433" s="15"/>
      <c r="BC433" s="2"/>
      <c r="BD433" s="2"/>
      <c r="BE433" s="2"/>
      <c r="BF433" s="2"/>
      <c r="BG433" s="2"/>
      <c r="BH433" s="2"/>
      <c r="BI433" s="2"/>
      <c r="BJ433" s="2"/>
      <c r="BK433" s="15"/>
      <c r="BL433" s="4"/>
      <c r="BM433" s="4"/>
      <c r="BN433" s="4"/>
      <c r="BO433" s="4"/>
      <c r="BP433" s="4"/>
      <c r="BQ433" s="4"/>
      <c r="BR433" s="4"/>
      <c r="BS433" s="4"/>
      <c r="BT433" s="4"/>
    </row>
    <row r="434" spans="46:72">
      <c r="AT434" s="2"/>
      <c r="AU434" s="2"/>
      <c r="AV434" s="2"/>
      <c r="AW434" s="2"/>
      <c r="AX434" s="2"/>
      <c r="AY434" s="3"/>
      <c r="AZ434" s="3"/>
      <c r="BA434" s="3"/>
      <c r="BB434" s="15"/>
      <c r="BC434" s="2"/>
      <c r="BD434" s="2"/>
      <c r="BE434" s="2"/>
      <c r="BF434" s="2"/>
      <c r="BG434" s="2"/>
      <c r="BH434" s="2"/>
      <c r="BI434" s="2"/>
      <c r="BJ434" s="2"/>
      <c r="BK434" s="15"/>
      <c r="BL434" s="4"/>
      <c r="BM434" s="4"/>
      <c r="BN434" s="4"/>
      <c r="BO434" s="4"/>
      <c r="BP434" s="4"/>
      <c r="BQ434" s="4"/>
      <c r="BR434" s="4"/>
      <c r="BS434" s="4"/>
      <c r="BT434" s="4"/>
    </row>
    <row r="435" spans="46:72">
      <c r="AT435" s="2"/>
      <c r="AU435" s="2"/>
      <c r="AV435" s="2"/>
      <c r="AW435" s="2"/>
      <c r="AX435" s="2"/>
      <c r="AY435" s="3"/>
      <c r="AZ435" s="3"/>
      <c r="BA435" s="3"/>
      <c r="BB435" s="15"/>
      <c r="BC435" s="2"/>
      <c r="BD435" s="2"/>
      <c r="BE435" s="2"/>
      <c r="BF435" s="2"/>
      <c r="BG435" s="2"/>
      <c r="BH435" s="2"/>
      <c r="BI435" s="2"/>
      <c r="BJ435" s="2"/>
      <c r="BK435" s="15"/>
      <c r="BL435" s="4"/>
      <c r="BM435" s="4"/>
      <c r="BN435" s="4"/>
      <c r="BO435" s="4"/>
      <c r="BP435" s="4"/>
      <c r="BQ435" s="4"/>
      <c r="BR435" s="4"/>
      <c r="BS435" s="4"/>
      <c r="BT435" s="4"/>
    </row>
    <row r="436" spans="46:72">
      <c r="AT436" s="2"/>
      <c r="AU436" s="2"/>
      <c r="AV436" s="2"/>
      <c r="AW436" s="2"/>
      <c r="AX436" s="2"/>
      <c r="AY436" s="3"/>
      <c r="AZ436" s="3"/>
      <c r="BA436" s="3"/>
      <c r="BB436" s="15"/>
      <c r="BC436" s="2"/>
      <c r="BD436" s="2"/>
      <c r="BE436" s="2"/>
      <c r="BF436" s="2"/>
      <c r="BG436" s="2"/>
      <c r="BH436" s="2"/>
      <c r="BI436" s="2"/>
      <c r="BJ436" s="2"/>
      <c r="BK436" s="15"/>
      <c r="BL436" s="4"/>
      <c r="BM436" s="4"/>
      <c r="BN436" s="4"/>
      <c r="BO436" s="4"/>
      <c r="BP436" s="4"/>
      <c r="BQ436" s="4"/>
      <c r="BR436" s="4"/>
      <c r="BS436" s="4"/>
      <c r="BT436" s="4"/>
    </row>
    <row r="437" spans="46:72">
      <c r="AT437" s="2"/>
      <c r="AU437" s="2"/>
      <c r="AV437" s="2"/>
      <c r="AW437" s="2"/>
      <c r="AX437" s="2"/>
      <c r="AY437" s="3"/>
      <c r="AZ437" s="3"/>
      <c r="BA437" s="3"/>
      <c r="BB437" s="15"/>
      <c r="BC437" s="2"/>
      <c r="BD437" s="2"/>
      <c r="BE437" s="2"/>
      <c r="BF437" s="2"/>
      <c r="BG437" s="2"/>
      <c r="BH437" s="2"/>
      <c r="BI437" s="2"/>
      <c r="BJ437" s="2"/>
      <c r="BK437" s="15"/>
      <c r="BL437" s="4"/>
      <c r="BM437" s="4"/>
      <c r="BN437" s="4"/>
      <c r="BO437" s="4"/>
      <c r="BP437" s="4"/>
      <c r="BQ437" s="4"/>
      <c r="BR437" s="4"/>
      <c r="BS437" s="4"/>
      <c r="BT437" s="4"/>
    </row>
    <row r="438" spans="46:72">
      <c r="AT438" s="2"/>
      <c r="AU438" s="2"/>
      <c r="AV438" s="2"/>
      <c r="AW438" s="2"/>
      <c r="AX438" s="2"/>
      <c r="AY438" s="3"/>
      <c r="AZ438" s="3"/>
      <c r="BA438" s="3"/>
      <c r="BB438" s="15"/>
      <c r="BC438" s="2"/>
      <c r="BD438" s="2"/>
      <c r="BE438" s="2"/>
      <c r="BF438" s="2"/>
      <c r="BG438" s="2"/>
      <c r="BH438" s="2"/>
      <c r="BI438" s="2"/>
      <c r="BJ438" s="2"/>
      <c r="BK438" s="15"/>
      <c r="BL438" s="4"/>
      <c r="BM438" s="4"/>
      <c r="BN438" s="4"/>
      <c r="BO438" s="4"/>
      <c r="BP438" s="4"/>
      <c r="BQ438" s="4"/>
      <c r="BR438" s="4"/>
      <c r="BS438" s="4"/>
      <c r="BT438" s="4"/>
    </row>
    <row r="439" spans="46:72">
      <c r="AT439" s="2"/>
      <c r="AU439" s="2"/>
      <c r="AV439" s="2"/>
      <c r="AW439" s="2"/>
      <c r="AX439" s="2"/>
      <c r="AY439" s="3"/>
      <c r="AZ439" s="3"/>
      <c r="BA439" s="3"/>
      <c r="BB439" s="15"/>
      <c r="BC439" s="2"/>
      <c r="BD439" s="2"/>
      <c r="BE439" s="2"/>
      <c r="BF439" s="2"/>
      <c r="BG439" s="2"/>
      <c r="BH439" s="2"/>
      <c r="BI439" s="2"/>
      <c r="BJ439" s="2"/>
      <c r="BK439" s="15"/>
      <c r="BL439" s="4"/>
      <c r="BM439" s="4"/>
      <c r="BN439" s="4"/>
      <c r="BO439" s="4"/>
      <c r="BP439" s="4"/>
      <c r="BQ439" s="4"/>
      <c r="BR439" s="4"/>
      <c r="BS439" s="4"/>
      <c r="BT439" s="4"/>
    </row>
    <row r="440" spans="46:72">
      <c r="AT440" s="2"/>
      <c r="AU440" s="2"/>
      <c r="AV440" s="2"/>
      <c r="AW440" s="2"/>
      <c r="AX440" s="2"/>
      <c r="AY440" s="3"/>
      <c r="AZ440" s="3"/>
      <c r="BA440" s="3"/>
      <c r="BB440" s="15"/>
      <c r="BC440" s="2"/>
      <c r="BD440" s="2"/>
      <c r="BE440" s="2"/>
      <c r="BF440" s="2"/>
      <c r="BG440" s="2"/>
      <c r="BH440" s="2"/>
      <c r="BI440" s="2"/>
      <c r="BJ440" s="2"/>
      <c r="BK440" s="15"/>
      <c r="BL440" s="4"/>
      <c r="BM440" s="4"/>
      <c r="BN440" s="4"/>
      <c r="BO440" s="4"/>
      <c r="BP440" s="4"/>
      <c r="BQ440" s="4"/>
      <c r="BR440" s="4"/>
      <c r="BS440" s="4"/>
      <c r="BT440" s="4"/>
    </row>
    <row r="441" spans="46:72">
      <c r="AT441" s="2"/>
      <c r="AU441" s="2"/>
      <c r="AV441" s="2"/>
      <c r="AW441" s="2"/>
      <c r="AX441" s="2"/>
      <c r="AY441" s="3"/>
      <c r="AZ441" s="3"/>
      <c r="BA441" s="3"/>
      <c r="BB441" s="15"/>
      <c r="BC441" s="2"/>
      <c r="BD441" s="2"/>
      <c r="BE441" s="2"/>
      <c r="BF441" s="2"/>
      <c r="BG441" s="2"/>
      <c r="BH441" s="2"/>
      <c r="BI441" s="2"/>
      <c r="BJ441" s="2"/>
      <c r="BK441" s="15"/>
      <c r="BL441" s="4"/>
      <c r="BM441" s="4"/>
      <c r="BN441" s="4"/>
      <c r="BO441" s="4"/>
      <c r="BP441" s="4"/>
      <c r="BQ441" s="4"/>
      <c r="BR441" s="4"/>
      <c r="BS441" s="4"/>
      <c r="BT441" s="4"/>
    </row>
    <row r="442" spans="46:72">
      <c r="AT442" s="2"/>
      <c r="AU442" s="2"/>
      <c r="AV442" s="2"/>
      <c r="AW442" s="2"/>
      <c r="AX442" s="2"/>
      <c r="AY442" s="3"/>
      <c r="AZ442" s="3"/>
      <c r="BA442" s="3"/>
      <c r="BB442" s="15"/>
      <c r="BC442" s="2"/>
      <c r="BD442" s="2"/>
      <c r="BE442" s="2"/>
      <c r="BF442" s="2"/>
      <c r="BG442" s="2"/>
      <c r="BH442" s="2"/>
      <c r="BI442" s="2"/>
      <c r="BJ442" s="2"/>
      <c r="BK442" s="15"/>
      <c r="BL442" s="4"/>
      <c r="BM442" s="4"/>
      <c r="BN442" s="4"/>
      <c r="BO442" s="4"/>
      <c r="BP442" s="4"/>
      <c r="BQ442" s="4"/>
      <c r="BR442" s="4"/>
      <c r="BS442" s="4"/>
      <c r="BT442" s="4"/>
    </row>
    <row r="443" spans="46:72">
      <c r="AT443" s="2"/>
      <c r="AU443" s="2"/>
      <c r="AV443" s="2"/>
      <c r="AW443" s="2"/>
      <c r="AX443" s="2"/>
      <c r="AY443" s="3"/>
      <c r="AZ443" s="3"/>
      <c r="BA443" s="3"/>
      <c r="BB443" s="15"/>
      <c r="BC443" s="2"/>
      <c r="BD443" s="2"/>
      <c r="BE443" s="2"/>
      <c r="BF443" s="2"/>
      <c r="BG443" s="2"/>
      <c r="BH443" s="2"/>
      <c r="BI443" s="2"/>
      <c r="BJ443" s="2"/>
      <c r="BK443" s="15"/>
      <c r="BL443" s="4"/>
      <c r="BM443" s="4"/>
      <c r="BN443" s="4"/>
      <c r="BO443" s="4"/>
      <c r="BP443" s="4"/>
      <c r="BQ443" s="4"/>
      <c r="BR443" s="4"/>
      <c r="BS443" s="4"/>
      <c r="BT443" s="4"/>
    </row>
    <row r="444" spans="46:72">
      <c r="AT444" s="2"/>
      <c r="AU444" s="2"/>
      <c r="AV444" s="2"/>
      <c r="AW444" s="2"/>
      <c r="AX444" s="2"/>
      <c r="AY444" s="3"/>
      <c r="AZ444" s="3"/>
      <c r="BA444" s="3"/>
      <c r="BB444" s="15"/>
      <c r="BC444" s="2"/>
      <c r="BD444" s="2"/>
      <c r="BE444" s="2"/>
      <c r="BF444" s="2"/>
      <c r="BG444" s="2"/>
      <c r="BH444" s="2"/>
      <c r="BI444" s="2"/>
      <c r="BJ444" s="2"/>
      <c r="BK444" s="15"/>
      <c r="BL444" s="4"/>
      <c r="BM444" s="4"/>
      <c r="BN444" s="4"/>
      <c r="BO444" s="4"/>
      <c r="BP444" s="4"/>
      <c r="BQ444" s="4"/>
      <c r="BR444" s="4"/>
      <c r="BS444" s="4"/>
      <c r="BT444" s="4"/>
    </row>
    <row r="445" spans="46:72">
      <c r="AT445" s="2"/>
      <c r="AU445" s="2"/>
      <c r="AV445" s="2"/>
      <c r="AW445" s="2"/>
      <c r="AX445" s="2"/>
      <c r="AY445" s="3"/>
      <c r="AZ445" s="3"/>
      <c r="BA445" s="3"/>
      <c r="BB445" s="15"/>
      <c r="BC445" s="2"/>
      <c r="BD445" s="2"/>
      <c r="BE445" s="2"/>
      <c r="BF445" s="2"/>
      <c r="BG445" s="2"/>
      <c r="BH445" s="2"/>
      <c r="BI445" s="2"/>
      <c r="BJ445" s="2"/>
      <c r="BK445" s="15"/>
      <c r="BL445" s="4"/>
      <c r="BM445" s="4"/>
      <c r="BN445" s="4"/>
      <c r="BO445" s="4"/>
      <c r="BP445" s="4"/>
      <c r="BQ445" s="4"/>
      <c r="BR445" s="4"/>
      <c r="BS445" s="4"/>
      <c r="BT445" s="4"/>
    </row>
    <row r="446" spans="46:72">
      <c r="AT446" s="2"/>
      <c r="AU446" s="2"/>
      <c r="AV446" s="2"/>
      <c r="AW446" s="2"/>
      <c r="AX446" s="2"/>
      <c r="AY446" s="3"/>
      <c r="AZ446" s="3"/>
      <c r="BA446" s="3"/>
      <c r="BB446" s="15"/>
      <c r="BC446" s="2"/>
      <c r="BD446" s="2"/>
      <c r="BE446" s="2"/>
      <c r="BF446" s="2"/>
      <c r="BG446" s="2"/>
      <c r="BH446" s="2"/>
      <c r="BI446" s="2"/>
      <c r="BJ446" s="2"/>
      <c r="BK446" s="15"/>
      <c r="BL446" s="4"/>
      <c r="BM446" s="4"/>
      <c r="BN446" s="4"/>
      <c r="BO446" s="4"/>
      <c r="BP446" s="4"/>
      <c r="BQ446" s="4"/>
      <c r="BR446" s="4"/>
      <c r="BS446" s="4"/>
      <c r="BT446" s="4"/>
    </row>
    <row r="447" spans="46:72">
      <c r="AT447" s="2"/>
      <c r="AU447" s="2"/>
      <c r="AV447" s="2"/>
      <c r="AW447" s="2"/>
      <c r="AX447" s="2"/>
      <c r="AY447" s="3"/>
      <c r="AZ447" s="3"/>
      <c r="BA447" s="3"/>
      <c r="BB447" s="15"/>
      <c r="BC447" s="2"/>
      <c r="BD447" s="2"/>
      <c r="BE447" s="2"/>
      <c r="BF447" s="2"/>
      <c r="BG447" s="2"/>
      <c r="BH447" s="2"/>
      <c r="BI447" s="2"/>
      <c r="BJ447" s="2"/>
      <c r="BK447" s="15"/>
      <c r="BL447" s="4"/>
      <c r="BM447" s="4"/>
      <c r="BN447" s="4"/>
      <c r="BO447" s="4"/>
      <c r="BP447" s="4"/>
      <c r="BQ447" s="4"/>
      <c r="BR447" s="4"/>
      <c r="BS447" s="4"/>
      <c r="BT447" s="4"/>
    </row>
    <row r="448" spans="46:72">
      <c r="AT448" s="2"/>
      <c r="AU448" s="2"/>
      <c r="AV448" s="2"/>
      <c r="AW448" s="2"/>
      <c r="AX448" s="2"/>
      <c r="AY448" s="3"/>
      <c r="AZ448" s="3"/>
      <c r="BA448" s="3"/>
      <c r="BB448" s="15"/>
      <c r="BC448" s="2"/>
      <c r="BD448" s="2"/>
      <c r="BE448" s="2"/>
      <c r="BF448" s="2"/>
      <c r="BG448" s="2"/>
      <c r="BH448" s="2"/>
      <c r="BI448" s="2"/>
      <c r="BJ448" s="2"/>
      <c r="BK448" s="15"/>
      <c r="BL448" s="4"/>
      <c r="BM448" s="4"/>
      <c r="BN448" s="4"/>
      <c r="BO448" s="4"/>
      <c r="BP448" s="4"/>
      <c r="BQ448" s="4"/>
      <c r="BR448" s="4"/>
      <c r="BS448" s="4"/>
      <c r="BT448" s="4"/>
    </row>
    <row r="449" spans="46:72">
      <c r="AT449" s="2"/>
      <c r="AU449" s="2"/>
      <c r="AV449" s="2"/>
      <c r="AW449" s="2"/>
      <c r="AX449" s="2"/>
      <c r="AY449" s="3"/>
      <c r="AZ449" s="3"/>
      <c r="BA449" s="3"/>
      <c r="BB449" s="15"/>
      <c r="BC449" s="2"/>
      <c r="BD449" s="2"/>
      <c r="BE449" s="2"/>
      <c r="BF449" s="2"/>
      <c r="BG449" s="2"/>
      <c r="BH449" s="2"/>
      <c r="BI449" s="2"/>
      <c r="BJ449" s="2"/>
      <c r="BK449" s="15"/>
      <c r="BL449" s="4"/>
      <c r="BM449" s="4"/>
      <c r="BN449" s="4"/>
      <c r="BO449" s="4"/>
      <c r="BP449" s="4"/>
      <c r="BQ449" s="4"/>
      <c r="BR449" s="4"/>
      <c r="BS449" s="4"/>
      <c r="BT449" s="4"/>
    </row>
    <row r="450" spans="46:72">
      <c r="AT450" s="2"/>
      <c r="AU450" s="2"/>
      <c r="AV450" s="2"/>
      <c r="AW450" s="2"/>
      <c r="AX450" s="2"/>
      <c r="AY450" s="3"/>
      <c r="AZ450" s="3"/>
      <c r="BA450" s="3"/>
      <c r="BB450" s="15"/>
      <c r="BC450" s="2"/>
      <c r="BD450" s="2"/>
      <c r="BE450" s="2"/>
      <c r="BF450" s="2"/>
      <c r="BG450" s="2"/>
      <c r="BH450" s="2"/>
      <c r="BI450" s="2"/>
      <c r="BJ450" s="2"/>
      <c r="BK450" s="15"/>
      <c r="BL450" s="4"/>
      <c r="BM450" s="4"/>
      <c r="BN450" s="4"/>
      <c r="BO450" s="4"/>
      <c r="BP450" s="4"/>
      <c r="BQ450" s="4"/>
      <c r="BR450" s="4"/>
      <c r="BS450" s="4"/>
      <c r="BT450" s="4"/>
    </row>
    <row r="451" spans="46:72">
      <c r="AT451" s="2"/>
      <c r="AU451" s="2"/>
      <c r="AV451" s="2"/>
      <c r="AW451" s="2"/>
      <c r="AX451" s="2"/>
      <c r="AY451" s="3"/>
      <c r="AZ451" s="3"/>
      <c r="BA451" s="3"/>
      <c r="BB451" s="15"/>
      <c r="BC451" s="2"/>
      <c r="BD451" s="2"/>
      <c r="BE451" s="2"/>
      <c r="BF451" s="2"/>
      <c r="BG451" s="2"/>
      <c r="BH451" s="2"/>
      <c r="BI451" s="2"/>
      <c r="BJ451" s="2"/>
      <c r="BK451" s="15"/>
      <c r="BL451" s="4"/>
      <c r="BM451" s="4"/>
      <c r="BN451" s="4"/>
      <c r="BO451" s="4"/>
      <c r="BP451" s="4"/>
      <c r="BQ451" s="4"/>
      <c r="BR451" s="4"/>
      <c r="BS451" s="4"/>
      <c r="BT451" s="4"/>
    </row>
    <row r="452" spans="46:72">
      <c r="AT452" s="2"/>
      <c r="AU452" s="2"/>
      <c r="AV452" s="2"/>
      <c r="AW452" s="2"/>
      <c r="AX452" s="2"/>
      <c r="AY452" s="3"/>
      <c r="AZ452" s="3"/>
      <c r="BA452" s="3"/>
      <c r="BB452" s="15"/>
      <c r="BC452" s="2"/>
      <c r="BD452" s="2"/>
      <c r="BE452" s="2"/>
      <c r="BF452" s="2"/>
      <c r="BG452" s="2"/>
      <c r="BH452" s="2"/>
      <c r="BI452" s="2"/>
      <c r="BJ452" s="2"/>
      <c r="BK452" s="15"/>
      <c r="BL452" s="4"/>
      <c r="BM452" s="4"/>
      <c r="BN452" s="4"/>
      <c r="BO452" s="4"/>
      <c r="BP452" s="4"/>
      <c r="BQ452" s="4"/>
      <c r="BR452" s="4"/>
      <c r="BS452" s="4"/>
      <c r="BT452" s="4"/>
    </row>
    <row r="453" spans="46:72">
      <c r="AT453" s="2"/>
      <c r="AU453" s="2"/>
      <c r="AV453" s="2"/>
      <c r="AW453" s="2"/>
      <c r="AX453" s="2"/>
      <c r="AY453" s="3"/>
      <c r="AZ453" s="3"/>
      <c r="BA453" s="3"/>
      <c r="BB453" s="15"/>
      <c r="BC453" s="2"/>
      <c r="BD453" s="2"/>
      <c r="BE453" s="2"/>
      <c r="BF453" s="2"/>
      <c r="BG453" s="2"/>
      <c r="BH453" s="2"/>
      <c r="BI453" s="2"/>
      <c r="BJ453" s="2"/>
      <c r="BK453" s="15"/>
      <c r="BL453" s="4"/>
      <c r="BM453" s="4"/>
      <c r="BN453" s="4"/>
      <c r="BO453" s="4"/>
      <c r="BP453" s="4"/>
      <c r="BQ453" s="4"/>
      <c r="BR453" s="4"/>
      <c r="BS453" s="4"/>
      <c r="BT453" s="4"/>
    </row>
    <row r="454" spans="46:72">
      <c r="AT454" s="2"/>
      <c r="AU454" s="2"/>
      <c r="AV454" s="2"/>
      <c r="AW454" s="2"/>
      <c r="AX454" s="2"/>
      <c r="AY454" s="3"/>
      <c r="AZ454" s="3"/>
      <c r="BA454" s="3"/>
      <c r="BB454" s="15"/>
      <c r="BC454" s="2"/>
      <c r="BD454" s="2"/>
      <c r="BE454" s="2"/>
      <c r="BF454" s="2"/>
      <c r="BG454" s="2"/>
      <c r="BH454" s="2"/>
      <c r="BI454" s="2"/>
      <c r="BJ454" s="2"/>
      <c r="BK454" s="15"/>
      <c r="BL454" s="4"/>
      <c r="BM454" s="4"/>
      <c r="BN454" s="4"/>
      <c r="BO454" s="4"/>
      <c r="BP454" s="4"/>
      <c r="BQ454" s="4"/>
      <c r="BR454" s="4"/>
      <c r="BS454" s="4"/>
      <c r="BT454" s="4"/>
    </row>
    <row r="455" spans="46:72">
      <c r="AT455" s="2"/>
      <c r="AU455" s="2"/>
      <c r="AV455" s="2"/>
      <c r="AW455" s="2"/>
      <c r="AX455" s="2"/>
      <c r="AY455" s="3"/>
      <c r="AZ455" s="3"/>
      <c r="BA455" s="3"/>
      <c r="BB455" s="15"/>
      <c r="BC455" s="2"/>
      <c r="BD455" s="2"/>
      <c r="BE455" s="2"/>
      <c r="BF455" s="2"/>
      <c r="BG455" s="2"/>
      <c r="BH455" s="2"/>
      <c r="BI455" s="2"/>
      <c r="BJ455" s="2"/>
      <c r="BK455" s="15"/>
      <c r="BL455" s="4"/>
      <c r="BM455" s="4"/>
      <c r="BN455" s="4"/>
      <c r="BO455" s="4"/>
      <c r="BP455" s="4"/>
      <c r="BQ455" s="4"/>
      <c r="BR455" s="4"/>
      <c r="BS455" s="4"/>
      <c r="BT455" s="4"/>
    </row>
    <row r="456" spans="46:72">
      <c r="AT456" s="2"/>
      <c r="AU456" s="2"/>
      <c r="AV456" s="2"/>
      <c r="AW456" s="2"/>
      <c r="AX456" s="2"/>
      <c r="AY456" s="3"/>
      <c r="AZ456" s="3"/>
      <c r="BA456" s="3"/>
      <c r="BB456" s="15"/>
      <c r="BC456" s="2"/>
      <c r="BD456" s="2"/>
      <c r="BE456" s="2"/>
      <c r="BF456" s="2"/>
      <c r="BG456" s="2"/>
      <c r="BH456" s="2"/>
      <c r="BI456" s="2"/>
      <c r="BJ456" s="2"/>
      <c r="BK456" s="15"/>
      <c r="BL456" s="4"/>
      <c r="BM456" s="4"/>
      <c r="BN456" s="4"/>
      <c r="BO456" s="4"/>
      <c r="BP456" s="4"/>
      <c r="BQ456" s="4"/>
      <c r="BR456" s="4"/>
      <c r="BS456" s="4"/>
      <c r="BT456" s="4"/>
    </row>
    <row r="457" spans="46:72">
      <c r="AT457" s="2"/>
      <c r="AU457" s="2"/>
      <c r="AV457" s="2"/>
      <c r="AW457" s="2"/>
      <c r="AX457" s="2"/>
      <c r="AY457" s="3"/>
      <c r="AZ457" s="3"/>
      <c r="BA457" s="3"/>
      <c r="BB457" s="15"/>
      <c r="BC457" s="2"/>
      <c r="BD457" s="2"/>
      <c r="BE457" s="2"/>
      <c r="BF457" s="2"/>
      <c r="BG457" s="2"/>
      <c r="BH457" s="2"/>
      <c r="BI457" s="2"/>
      <c r="BJ457" s="2"/>
      <c r="BK457" s="15"/>
      <c r="BL457" s="4"/>
      <c r="BM457" s="4"/>
      <c r="BN457" s="4"/>
      <c r="BO457" s="4"/>
      <c r="BP457" s="4"/>
      <c r="BQ457" s="4"/>
      <c r="BR457" s="4"/>
      <c r="BS457" s="4"/>
      <c r="BT457" s="4"/>
    </row>
    <row r="458" spans="46:72">
      <c r="AT458" s="2"/>
      <c r="AU458" s="2"/>
      <c r="AV458" s="2"/>
      <c r="AW458" s="2"/>
      <c r="AX458" s="2"/>
      <c r="AY458" s="3"/>
      <c r="AZ458" s="3"/>
      <c r="BA458" s="3"/>
      <c r="BB458" s="15"/>
      <c r="BC458" s="2"/>
      <c r="BD458" s="2"/>
      <c r="BE458" s="2"/>
      <c r="BF458" s="2"/>
      <c r="BG458" s="2"/>
      <c r="BH458" s="2"/>
      <c r="BI458" s="2"/>
      <c r="BJ458" s="2"/>
      <c r="BK458" s="15"/>
      <c r="BL458" s="4"/>
      <c r="BM458" s="4"/>
      <c r="BN458" s="4"/>
      <c r="BO458" s="4"/>
      <c r="BP458" s="4"/>
      <c r="BQ458" s="4"/>
      <c r="BR458" s="4"/>
      <c r="BS458" s="4"/>
      <c r="BT458" s="4"/>
    </row>
    <row r="459" spans="46:72">
      <c r="AT459" s="2"/>
      <c r="AU459" s="2"/>
      <c r="AV459" s="2"/>
      <c r="AW459" s="2"/>
      <c r="AX459" s="2"/>
      <c r="AY459" s="3"/>
      <c r="AZ459" s="3"/>
      <c r="BA459" s="3"/>
      <c r="BB459" s="15"/>
      <c r="BC459" s="2"/>
      <c r="BD459" s="2"/>
      <c r="BE459" s="2"/>
      <c r="BF459" s="2"/>
      <c r="BG459" s="2"/>
      <c r="BH459" s="2"/>
      <c r="BI459" s="2"/>
      <c r="BJ459" s="2"/>
      <c r="BK459" s="15"/>
      <c r="BL459" s="4"/>
      <c r="BM459" s="4"/>
      <c r="BN459" s="4"/>
      <c r="BO459" s="4"/>
      <c r="BP459" s="4"/>
      <c r="BQ459" s="4"/>
      <c r="BR459" s="4"/>
      <c r="BS459" s="4"/>
      <c r="BT459" s="4"/>
    </row>
    <row r="460" spans="46:72">
      <c r="AT460" s="2"/>
      <c r="AU460" s="2"/>
      <c r="AV460" s="2"/>
      <c r="AW460" s="2"/>
      <c r="AX460" s="2"/>
      <c r="AY460" s="3"/>
      <c r="AZ460" s="3"/>
      <c r="BA460" s="3"/>
      <c r="BB460" s="15"/>
      <c r="BC460" s="2"/>
      <c r="BD460" s="2"/>
      <c r="BE460" s="2"/>
      <c r="BF460" s="2"/>
      <c r="BG460" s="2"/>
      <c r="BH460" s="2"/>
      <c r="BI460" s="2"/>
      <c r="BJ460" s="2"/>
      <c r="BK460" s="15"/>
      <c r="BL460" s="4"/>
      <c r="BM460" s="4"/>
      <c r="BN460" s="4"/>
      <c r="BO460" s="4"/>
      <c r="BP460" s="4"/>
      <c r="BQ460" s="4"/>
      <c r="BR460" s="4"/>
      <c r="BS460" s="4"/>
      <c r="BT460" s="4"/>
    </row>
    <row r="461" spans="46:72">
      <c r="AT461" s="2"/>
      <c r="AU461" s="2"/>
      <c r="AV461" s="2"/>
      <c r="AW461" s="2"/>
      <c r="AX461" s="2"/>
      <c r="AY461" s="3"/>
      <c r="AZ461" s="3"/>
      <c r="BA461" s="3"/>
      <c r="BB461" s="15"/>
      <c r="BC461" s="2"/>
      <c r="BD461" s="2"/>
      <c r="BE461" s="2"/>
      <c r="BF461" s="2"/>
      <c r="BG461" s="2"/>
      <c r="BH461" s="2"/>
      <c r="BI461" s="2"/>
      <c r="BJ461" s="2"/>
      <c r="BK461" s="15"/>
      <c r="BL461" s="4"/>
      <c r="BM461" s="4"/>
      <c r="BN461" s="4"/>
      <c r="BO461" s="4"/>
      <c r="BP461" s="4"/>
      <c r="BQ461" s="4"/>
      <c r="BR461" s="4"/>
      <c r="BS461" s="4"/>
      <c r="BT461" s="4"/>
    </row>
    <row r="462" spans="46:72">
      <c r="AT462" s="2"/>
      <c r="AU462" s="2"/>
      <c r="AV462" s="2"/>
      <c r="AW462" s="2"/>
      <c r="AX462" s="2"/>
      <c r="AY462" s="3"/>
      <c r="AZ462" s="3"/>
      <c r="BA462" s="3"/>
      <c r="BB462" s="15"/>
      <c r="BC462" s="2"/>
      <c r="BD462" s="2"/>
      <c r="BE462" s="2"/>
      <c r="BF462" s="2"/>
      <c r="BG462" s="2"/>
      <c r="BH462" s="2"/>
      <c r="BI462" s="2"/>
      <c r="BJ462" s="2"/>
      <c r="BK462" s="15"/>
      <c r="BL462" s="4"/>
      <c r="BM462" s="4"/>
      <c r="BN462" s="4"/>
      <c r="BO462" s="4"/>
      <c r="BP462" s="4"/>
      <c r="BQ462" s="4"/>
      <c r="BR462" s="4"/>
      <c r="BS462" s="4"/>
      <c r="BT462" s="4"/>
    </row>
    <row r="463" spans="46:72">
      <c r="AT463" s="2"/>
      <c r="AU463" s="2"/>
      <c r="AV463" s="2"/>
      <c r="AW463" s="2"/>
      <c r="AX463" s="2"/>
      <c r="AY463" s="3"/>
      <c r="AZ463" s="3"/>
      <c r="BA463" s="3"/>
      <c r="BB463" s="15"/>
      <c r="BC463" s="2"/>
      <c r="BD463" s="2"/>
      <c r="BE463" s="2"/>
      <c r="BF463" s="2"/>
      <c r="BG463" s="2"/>
      <c r="BH463" s="2"/>
      <c r="BI463" s="2"/>
      <c r="BJ463" s="2"/>
      <c r="BK463" s="15"/>
      <c r="BL463" s="4"/>
      <c r="BM463" s="4"/>
      <c r="BN463" s="4"/>
      <c r="BO463" s="4"/>
      <c r="BP463" s="4"/>
      <c r="BQ463" s="4"/>
      <c r="BR463" s="4"/>
      <c r="BS463" s="4"/>
      <c r="BT463" s="4"/>
    </row>
    <row r="464" spans="46:72">
      <c r="AT464" s="2"/>
      <c r="AU464" s="2"/>
      <c r="AV464" s="2"/>
      <c r="AW464" s="2"/>
      <c r="AX464" s="2"/>
      <c r="AY464" s="3"/>
      <c r="AZ464" s="3"/>
      <c r="BA464" s="3"/>
      <c r="BB464" s="15"/>
      <c r="BC464" s="2"/>
      <c r="BD464" s="2"/>
      <c r="BE464" s="2"/>
      <c r="BF464" s="2"/>
      <c r="BG464" s="2"/>
      <c r="BH464" s="2"/>
      <c r="BI464" s="2"/>
      <c r="BJ464" s="2"/>
      <c r="BK464" s="15"/>
      <c r="BL464" s="4"/>
      <c r="BM464" s="4"/>
      <c r="BN464" s="4"/>
      <c r="BO464" s="4"/>
      <c r="BP464" s="4"/>
      <c r="BQ464" s="4"/>
      <c r="BR464" s="4"/>
      <c r="BS464" s="4"/>
      <c r="BT464" s="4"/>
    </row>
    <row r="465" spans="46:72">
      <c r="AT465" s="2"/>
      <c r="AU465" s="2"/>
      <c r="AV465" s="2"/>
      <c r="AW465" s="2"/>
      <c r="AX465" s="2"/>
      <c r="AY465" s="3"/>
      <c r="AZ465" s="3"/>
      <c r="BA465" s="3"/>
      <c r="BB465" s="15"/>
      <c r="BC465" s="2"/>
      <c r="BD465" s="2"/>
      <c r="BE465" s="2"/>
      <c r="BF465" s="2"/>
      <c r="BG465" s="2"/>
      <c r="BH465" s="2"/>
      <c r="BI465" s="2"/>
      <c r="BJ465" s="2"/>
      <c r="BK465" s="15"/>
      <c r="BL465" s="4"/>
      <c r="BM465" s="4"/>
      <c r="BN465" s="4"/>
      <c r="BO465" s="4"/>
      <c r="BP465" s="4"/>
      <c r="BQ465" s="4"/>
      <c r="BR465" s="4"/>
      <c r="BS465" s="4"/>
      <c r="BT465" s="4"/>
    </row>
    <row r="466" spans="46:72">
      <c r="AT466" s="2"/>
      <c r="AU466" s="2"/>
      <c r="AV466" s="2"/>
      <c r="AW466" s="2"/>
      <c r="AX466" s="2"/>
      <c r="AY466" s="3"/>
      <c r="AZ466" s="3"/>
      <c r="BA466" s="3"/>
      <c r="BB466" s="15"/>
      <c r="BC466" s="2"/>
      <c r="BD466" s="2"/>
      <c r="BE466" s="2"/>
      <c r="BF466" s="2"/>
      <c r="BG466" s="2"/>
      <c r="BH466" s="2"/>
      <c r="BI466" s="2"/>
      <c r="BJ466" s="2"/>
      <c r="BK466" s="15"/>
      <c r="BL466" s="4"/>
      <c r="BM466" s="4"/>
      <c r="BN466" s="4"/>
      <c r="BO466" s="4"/>
      <c r="BP466" s="4"/>
      <c r="BQ466" s="4"/>
      <c r="BR466" s="4"/>
      <c r="BS466" s="4"/>
      <c r="BT466" s="4"/>
    </row>
    <row r="467" spans="46:72">
      <c r="AT467" s="2"/>
      <c r="AU467" s="2"/>
      <c r="AV467" s="2"/>
      <c r="AW467" s="2"/>
      <c r="AX467" s="2"/>
      <c r="AY467" s="3"/>
      <c r="AZ467" s="3"/>
      <c r="BA467" s="3"/>
      <c r="BB467" s="15"/>
      <c r="BC467" s="2"/>
      <c r="BD467" s="2"/>
      <c r="BE467" s="2"/>
      <c r="BF467" s="2"/>
      <c r="BG467" s="2"/>
      <c r="BH467" s="2"/>
      <c r="BI467" s="2"/>
      <c r="BJ467" s="2"/>
      <c r="BK467" s="15"/>
      <c r="BL467" s="4"/>
      <c r="BM467" s="4"/>
      <c r="BN467" s="4"/>
      <c r="BO467" s="4"/>
      <c r="BP467" s="4"/>
      <c r="BQ467" s="4"/>
      <c r="BR467" s="4"/>
      <c r="BS467" s="4"/>
      <c r="BT467" s="4"/>
    </row>
    <row r="468" spans="46:72">
      <c r="AT468" s="2"/>
      <c r="AU468" s="2"/>
      <c r="AV468" s="2"/>
      <c r="AW468" s="2"/>
      <c r="AX468" s="2"/>
      <c r="AY468" s="3"/>
      <c r="AZ468" s="3"/>
      <c r="BA468" s="3"/>
      <c r="BB468" s="15"/>
      <c r="BC468" s="2"/>
      <c r="BD468" s="2"/>
      <c r="BE468" s="2"/>
      <c r="BF468" s="2"/>
      <c r="BG468" s="2"/>
      <c r="BH468" s="2"/>
      <c r="BI468" s="2"/>
      <c r="BJ468" s="2"/>
      <c r="BK468" s="15"/>
      <c r="BL468" s="4"/>
      <c r="BM468" s="4"/>
      <c r="BN468" s="4"/>
      <c r="BO468" s="4"/>
      <c r="BP468" s="4"/>
      <c r="BQ468" s="4"/>
      <c r="BR468" s="4"/>
      <c r="BS468" s="4"/>
      <c r="BT468" s="4"/>
    </row>
    <row r="469" spans="46:72">
      <c r="AT469" s="2"/>
      <c r="AU469" s="2"/>
      <c r="AV469" s="2"/>
      <c r="AW469" s="2"/>
      <c r="AX469" s="2"/>
      <c r="AY469" s="3"/>
      <c r="AZ469" s="3"/>
      <c r="BA469" s="3"/>
      <c r="BB469" s="15"/>
      <c r="BC469" s="2"/>
      <c r="BD469" s="2"/>
      <c r="BE469" s="2"/>
      <c r="BF469" s="2"/>
      <c r="BG469" s="2"/>
      <c r="BH469" s="2"/>
      <c r="BI469" s="2"/>
      <c r="BJ469" s="2"/>
      <c r="BK469" s="15"/>
      <c r="BL469" s="4"/>
      <c r="BM469" s="4"/>
      <c r="BN469" s="4"/>
      <c r="BO469" s="4"/>
      <c r="BP469" s="4"/>
      <c r="BQ469" s="4"/>
      <c r="BR469" s="4"/>
      <c r="BS469" s="4"/>
      <c r="BT469" s="4"/>
    </row>
    <row r="470" spans="46:72">
      <c r="AT470" s="2"/>
      <c r="AU470" s="2"/>
      <c r="AV470" s="2"/>
      <c r="AW470" s="2"/>
      <c r="AX470" s="2"/>
      <c r="AY470" s="3"/>
      <c r="AZ470" s="3"/>
      <c r="BA470" s="3"/>
      <c r="BB470" s="15"/>
      <c r="BC470" s="2"/>
      <c r="BD470" s="2"/>
      <c r="BE470" s="2"/>
      <c r="BF470" s="2"/>
      <c r="BG470" s="2"/>
      <c r="BH470" s="2"/>
      <c r="BI470" s="2"/>
      <c r="BJ470" s="2"/>
      <c r="BK470" s="15"/>
      <c r="BL470" s="4"/>
      <c r="BM470" s="4"/>
      <c r="BN470" s="4"/>
      <c r="BO470" s="4"/>
      <c r="BP470" s="4"/>
      <c r="BQ470" s="4"/>
      <c r="BR470" s="4"/>
      <c r="BS470" s="4"/>
      <c r="BT470" s="4"/>
    </row>
    <row r="471" spans="46:72">
      <c r="AT471" s="2"/>
      <c r="AU471" s="2"/>
      <c r="AV471" s="2"/>
      <c r="AW471" s="2"/>
      <c r="AX471" s="2"/>
      <c r="AY471" s="3"/>
      <c r="AZ471" s="3"/>
      <c r="BA471" s="3"/>
      <c r="BB471" s="15"/>
      <c r="BC471" s="2"/>
      <c r="BD471" s="2"/>
      <c r="BE471" s="2"/>
      <c r="BF471" s="2"/>
      <c r="BG471" s="2"/>
      <c r="BH471" s="2"/>
      <c r="BI471" s="2"/>
      <c r="BJ471" s="2"/>
      <c r="BK471" s="15"/>
      <c r="BL471" s="4"/>
      <c r="BM471" s="4"/>
      <c r="BN471" s="4"/>
      <c r="BO471" s="4"/>
      <c r="BP471" s="4"/>
      <c r="BQ471" s="4"/>
      <c r="BR471" s="4"/>
      <c r="BS471" s="4"/>
      <c r="BT471" s="4"/>
    </row>
    <row r="472" spans="46:72">
      <c r="AT472" s="2"/>
      <c r="AU472" s="2"/>
      <c r="AV472" s="2"/>
      <c r="AW472" s="2"/>
      <c r="AX472" s="2"/>
      <c r="AY472" s="3"/>
      <c r="AZ472" s="3"/>
      <c r="BA472" s="3"/>
      <c r="BB472" s="15"/>
      <c r="BC472" s="2"/>
      <c r="BD472" s="2"/>
      <c r="BE472" s="2"/>
      <c r="BF472" s="2"/>
      <c r="BG472" s="2"/>
      <c r="BH472" s="2"/>
      <c r="BI472" s="2"/>
      <c r="BJ472" s="2"/>
      <c r="BK472" s="15"/>
      <c r="BL472" s="4"/>
      <c r="BM472" s="4"/>
      <c r="BN472" s="4"/>
      <c r="BO472" s="4"/>
      <c r="BP472" s="4"/>
      <c r="BQ472" s="4"/>
      <c r="BR472" s="4"/>
      <c r="BS472" s="4"/>
      <c r="BT472" s="4"/>
    </row>
    <row r="473" spans="46:72">
      <c r="AT473" s="2"/>
      <c r="AU473" s="2"/>
      <c r="AV473" s="2"/>
      <c r="AW473" s="2"/>
      <c r="AX473" s="2"/>
      <c r="AY473" s="3"/>
      <c r="AZ473" s="3"/>
      <c r="BA473" s="3"/>
      <c r="BB473" s="15"/>
      <c r="BC473" s="2"/>
      <c r="BD473" s="2"/>
      <c r="BE473" s="2"/>
      <c r="BF473" s="2"/>
      <c r="BG473" s="2"/>
      <c r="BH473" s="2"/>
      <c r="BI473" s="2"/>
      <c r="BJ473" s="2"/>
      <c r="BK473" s="15"/>
      <c r="BL473" s="4"/>
      <c r="BM473" s="4"/>
      <c r="BN473" s="4"/>
      <c r="BO473" s="4"/>
      <c r="BP473" s="4"/>
      <c r="BQ473" s="4"/>
      <c r="BR473" s="4"/>
      <c r="BS473" s="4"/>
      <c r="BT473" s="4"/>
    </row>
    <row r="474" spans="46:72">
      <c r="AT474" s="2"/>
      <c r="AU474" s="2"/>
      <c r="AV474" s="2"/>
      <c r="AW474" s="2"/>
      <c r="AX474" s="2"/>
      <c r="AY474" s="3"/>
      <c r="AZ474" s="3"/>
      <c r="BA474" s="3"/>
      <c r="BB474" s="15"/>
      <c r="BC474" s="2"/>
      <c r="BD474" s="2"/>
      <c r="BE474" s="2"/>
      <c r="BF474" s="2"/>
      <c r="BG474" s="2"/>
      <c r="BH474" s="2"/>
      <c r="BI474" s="2"/>
      <c r="BJ474" s="2"/>
      <c r="BK474" s="15"/>
      <c r="BL474" s="4"/>
      <c r="BM474" s="4"/>
      <c r="BN474" s="4"/>
      <c r="BO474" s="4"/>
      <c r="BP474" s="4"/>
      <c r="BQ474" s="4"/>
      <c r="BR474" s="4"/>
      <c r="BS474" s="4"/>
      <c r="BT474" s="4"/>
    </row>
    <row r="475" spans="46:72">
      <c r="AT475" s="2"/>
      <c r="AU475" s="2"/>
      <c r="AV475" s="2"/>
      <c r="AW475" s="2"/>
      <c r="AX475" s="2"/>
      <c r="AY475" s="3"/>
      <c r="AZ475" s="3"/>
      <c r="BA475" s="3"/>
      <c r="BB475" s="15"/>
      <c r="BC475" s="2"/>
      <c r="BD475" s="2"/>
      <c r="BE475" s="2"/>
      <c r="BF475" s="2"/>
      <c r="BG475" s="2"/>
      <c r="BH475" s="2"/>
      <c r="BI475" s="2"/>
      <c r="BJ475" s="2"/>
      <c r="BK475" s="15"/>
      <c r="BL475" s="4"/>
      <c r="BM475" s="4"/>
      <c r="BN475" s="4"/>
      <c r="BO475" s="4"/>
      <c r="BP475" s="4"/>
      <c r="BQ475" s="4"/>
      <c r="BR475" s="4"/>
      <c r="BS475" s="4"/>
      <c r="BT475" s="4"/>
    </row>
    <row r="476" spans="46:72">
      <c r="AT476" s="2"/>
      <c r="AU476" s="2"/>
      <c r="AV476" s="2"/>
      <c r="AW476" s="2"/>
      <c r="AX476" s="2"/>
      <c r="AY476" s="3"/>
      <c r="AZ476" s="3"/>
      <c r="BA476" s="3"/>
      <c r="BB476" s="15"/>
      <c r="BC476" s="2"/>
      <c r="BD476" s="2"/>
      <c r="BE476" s="2"/>
      <c r="BF476" s="2"/>
      <c r="BG476" s="2"/>
      <c r="BH476" s="2"/>
      <c r="BI476" s="2"/>
      <c r="BJ476" s="2"/>
      <c r="BK476" s="15"/>
      <c r="BL476" s="4"/>
      <c r="BM476" s="4"/>
      <c r="BN476" s="4"/>
      <c r="BO476" s="4"/>
      <c r="BP476" s="4"/>
      <c r="BQ476" s="4"/>
      <c r="BR476" s="4"/>
      <c r="BS476" s="4"/>
      <c r="BT476" s="4"/>
    </row>
    <row r="477" spans="46:72">
      <c r="AT477" s="2"/>
      <c r="AU477" s="2"/>
      <c r="AV477" s="2"/>
      <c r="AW477" s="2"/>
      <c r="AX477" s="2"/>
      <c r="AY477" s="3"/>
      <c r="AZ477" s="3"/>
      <c r="BA477" s="3"/>
      <c r="BB477" s="15"/>
      <c r="BC477" s="2"/>
      <c r="BD477" s="2"/>
      <c r="BE477" s="2"/>
      <c r="BF477" s="2"/>
      <c r="BG477" s="2"/>
      <c r="BH477" s="2"/>
      <c r="BI477" s="2"/>
      <c r="BJ477" s="2"/>
      <c r="BK477" s="15"/>
      <c r="BL477" s="4"/>
      <c r="BM477" s="4"/>
      <c r="BN477" s="4"/>
      <c r="BO477" s="4"/>
      <c r="BP477" s="4"/>
      <c r="BQ477" s="4"/>
      <c r="BR477" s="4"/>
      <c r="BS477" s="4"/>
      <c r="BT477" s="4"/>
    </row>
    <row r="478" spans="46:72">
      <c r="AT478" s="2"/>
      <c r="AU478" s="2"/>
      <c r="AV478" s="2"/>
      <c r="AW478" s="2"/>
      <c r="AX478" s="2"/>
      <c r="AY478" s="3"/>
      <c r="AZ478" s="3"/>
      <c r="BA478" s="3"/>
      <c r="BB478" s="15"/>
      <c r="BC478" s="2"/>
      <c r="BD478" s="2"/>
      <c r="BE478" s="2"/>
      <c r="BF478" s="2"/>
      <c r="BG478" s="2"/>
      <c r="BH478" s="2"/>
      <c r="BI478" s="2"/>
      <c r="BJ478" s="2"/>
      <c r="BK478" s="15"/>
      <c r="BL478" s="4"/>
      <c r="BM478" s="4"/>
      <c r="BN478" s="4"/>
      <c r="BO478" s="4"/>
      <c r="BP478" s="4"/>
      <c r="BQ478" s="4"/>
      <c r="BR478" s="4"/>
      <c r="BS478" s="4"/>
      <c r="BT478" s="4"/>
    </row>
    <row r="479" spans="46:72">
      <c r="AT479" s="2"/>
      <c r="AU479" s="2"/>
      <c r="AV479" s="2"/>
      <c r="AW479" s="2"/>
      <c r="AX479" s="2"/>
      <c r="AY479" s="3"/>
      <c r="AZ479" s="3"/>
      <c r="BA479" s="3"/>
      <c r="BB479" s="15"/>
      <c r="BC479" s="2"/>
      <c r="BD479" s="2"/>
      <c r="BE479" s="2"/>
      <c r="BF479" s="2"/>
      <c r="BG479" s="2"/>
      <c r="BH479" s="2"/>
      <c r="BI479" s="2"/>
      <c r="BJ479" s="2"/>
      <c r="BK479" s="15"/>
      <c r="BL479" s="4"/>
      <c r="BM479" s="4"/>
      <c r="BN479" s="4"/>
      <c r="BO479" s="4"/>
      <c r="BP479" s="4"/>
      <c r="BQ479" s="4"/>
      <c r="BR479" s="4"/>
      <c r="BS479" s="4"/>
      <c r="BT479" s="4"/>
    </row>
    <row r="480" spans="46:72">
      <c r="AT480" s="2"/>
      <c r="AU480" s="2"/>
      <c r="AV480" s="2"/>
      <c r="AW480" s="2"/>
      <c r="AX480" s="2"/>
      <c r="AY480" s="3"/>
      <c r="AZ480" s="3"/>
      <c r="BA480" s="3"/>
      <c r="BB480" s="15"/>
      <c r="BC480" s="2"/>
      <c r="BD480" s="2"/>
      <c r="BE480" s="2"/>
      <c r="BF480" s="2"/>
      <c r="BG480" s="2"/>
      <c r="BH480" s="2"/>
      <c r="BI480" s="2"/>
      <c r="BJ480" s="2"/>
      <c r="BK480" s="15"/>
      <c r="BL480" s="4"/>
      <c r="BM480" s="4"/>
      <c r="BN480" s="4"/>
      <c r="BO480" s="4"/>
      <c r="BP480" s="4"/>
      <c r="BQ480" s="4"/>
      <c r="BR480" s="4"/>
      <c r="BS480" s="4"/>
      <c r="BT480" s="4"/>
    </row>
    <row r="481" spans="46:72">
      <c r="AT481" s="2"/>
      <c r="AU481" s="2"/>
      <c r="AV481" s="2"/>
      <c r="AW481" s="2"/>
      <c r="AX481" s="2"/>
      <c r="AY481" s="3"/>
      <c r="AZ481" s="3"/>
      <c r="BA481" s="3"/>
      <c r="BB481" s="15"/>
      <c r="BC481" s="2"/>
      <c r="BD481" s="2"/>
      <c r="BE481" s="2"/>
      <c r="BF481" s="2"/>
      <c r="BG481" s="2"/>
      <c r="BH481" s="2"/>
      <c r="BI481" s="2"/>
      <c r="BJ481" s="2"/>
      <c r="BK481" s="15"/>
      <c r="BL481" s="4"/>
      <c r="BM481" s="4"/>
      <c r="BN481" s="4"/>
      <c r="BO481" s="4"/>
      <c r="BP481" s="4"/>
      <c r="BQ481" s="4"/>
      <c r="BR481" s="4"/>
      <c r="BS481" s="4"/>
      <c r="BT481" s="4"/>
    </row>
    <row r="482" spans="46:72">
      <c r="AT482" s="2"/>
      <c r="AU482" s="2"/>
      <c r="AV482" s="2"/>
      <c r="AW482" s="2"/>
      <c r="AX482" s="2"/>
      <c r="AY482" s="3"/>
      <c r="AZ482" s="3"/>
      <c r="BA482" s="3"/>
      <c r="BB482" s="15"/>
      <c r="BC482" s="2"/>
      <c r="BD482" s="2"/>
      <c r="BE482" s="2"/>
      <c r="BF482" s="2"/>
      <c r="BG482" s="2"/>
      <c r="BH482" s="2"/>
      <c r="BI482" s="2"/>
      <c r="BJ482" s="2"/>
      <c r="BK482" s="15"/>
      <c r="BL482" s="4"/>
      <c r="BM482" s="4"/>
      <c r="BN482" s="4"/>
      <c r="BO482" s="4"/>
      <c r="BP482" s="4"/>
      <c r="BQ482" s="4"/>
      <c r="BR482" s="4"/>
      <c r="BS482" s="4"/>
      <c r="BT482" s="4"/>
    </row>
    <row r="483" spans="46:72">
      <c r="AT483" s="2"/>
      <c r="AU483" s="2"/>
      <c r="AV483" s="2"/>
      <c r="AW483" s="2"/>
      <c r="AX483" s="2"/>
      <c r="AY483" s="3"/>
      <c r="AZ483" s="3"/>
      <c r="BA483" s="3"/>
      <c r="BB483" s="15"/>
      <c r="BC483" s="2"/>
      <c r="BD483" s="2"/>
      <c r="BE483" s="2"/>
      <c r="BF483" s="2"/>
      <c r="BG483" s="2"/>
      <c r="BH483" s="2"/>
      <c r="BI483" s="2"/>
      <c r="BJ483" s="2"/>
      <c r="BK483" s="15"/>
      <c r="BL483" s="4"/>
      <c r="BM483" s="4"/>
      <c r="BN483" s="4"/>
      <c r="BO483" s="4"/>
      <c r="BP483" s="4"/>
      <c r="BQ483" s="4"/>
      <c r="BR483" s="4"/>
      <c r="BS483" s="4"/>
      <c r="BT483" s="4"/>
    </row>
    <row r="484" spans="46:72">
      <c r="AT484" s="2"/>
      <c r="AU484" s="2"/>
      <c r="AV484" s="2"/>
      <c r="AW484" s="2"/>
      <c r="AX484" s="2"/>
      <c r="AY484" s="3"/>
      <c r="AZ484" s="3"/>
      <c r="BA484" s="3"/>
      <c r="BB484" s="15"/>
      <c r="BC484" s="2"/>
      <c r="BD484" s="2"/>
      <c r="BE484" s="2"/>
      <c r="BF484" s="2"/>
      <c r="BG484" s="2"/>
      <c r="BH484" s="2"/>
      <c r="BI484" s="2"/>
      <c r="BJ484" s="2"/>
      <c r="BK484" s="15"/>
      <c r="BL484" s="4"/>
      <c r="BM484" s="4"/>
      <c r="BN484" s="4"/>
      <c r="BO484" s="4"/>
      <c r="BP484" s="4"/>
      <c r="BQ484" s="4"/>
      <c r="BR484" s="4"/>
      <c r="BS484" s="4"/>
      <c r="BT484" s="4"/>
    </row>
    <row r="485" spans="46:72">
      <c r="AT485" s="2"/>
      <c r="AU485" s="2"/>
      <c r="AV485" s="2"/>
      <c r="AW485" s="2"/>
      <c r="AX485" s="2"/>
      <c r="AY485" s="3"/>
      <c r="AZ485" s="3"/>
      <c r="BA485" s="3"/>
      <c r="BB485" s="15"/>
      <c r="BC485" s="2"/>
      <c r="BD485" s="2"/>
      <c r="BE485" s="2"/>
      <c r="BF485" s="2"/>
      <c r="BG485" s="2"/>
      <c r="BH485" s="2"/>
      <c r="BI485" s="2"/>
      <c r="BJ485" s="2"/>
      <c r="BK485" s="15"/>
      <c r="BL485" s="4"/>
      <c r="BM485" s="4"/>
      <c r="BN485" s="4"/>
      <c r="BO485" s="4"/>
      <c r="BP485" s="4"/>
      <c r="BQ485" s="4"/>
      <c r="BR485" s="4"/>
      <c r="BS485" s="4"/>
      <c r="BT485" s="4"/>
    </row>
    <row r="486" spans="46:72">
      <c r="AT486" s="2"/>
      <c r="AU486" s="2"/>
      <c r="AV486" s="2"/>
      <c r="AW486" s="2"/>
      <c r="AX486" s="2"/>
      <c r="AY486" s="3"/>
      <c r="AZ486" s="3"/>
      <c r="BA486" s="3"/>
      <c r="BB486" s="15"/>
      <c r="BC486" s="2"/>
      <c r="BD486" s="2"/>
      <c r="BE486" s="2"/>
      <c r="BF486" s="2"/>
      <c r="BG486" s="2"/>
      <c r="BH486" s="2"/>
      <c r="BI486" s="2"/>
      <c r="BJ486" s="2"/>
      <c r="BK486" s="15"/>
      <c r="BL486" s="4"/>
      <c r="BM486" s="4"/>
      <c r="BN486" s="4"/>
      <c r="BO486" s="4"/>
      <c r="BP486" s="4"/>
      <c r="BQ486" s="4"/>
      <c r="BR486" s="4"/>
      <c r="BS486" s="4"/>
      <c r="BT486" s="4"/>
    </row>
    <row r="487" spans="46:72">
      <c r="AT487" s="2"/>
      <c r="AU487" s="2"/>
      <c r="AV487" s="2"/>
      <c r="AW487" s="2"/>
      <c r="AX487" s="2"/>
      <c r="AY487" s="3"/>
      <c r="AZ487" s="3"/>
      <c r="BA487" s="3"/>
      <c r="BB487" s="15"/>
      <c r="BC487" s="2"/>
      <c r="BD487" s="2"/>
      <c r="BE487" s="2"/>
      <c r="BF487" s="2"/>
      <c r="BG487" s="2"/>
      <c r="BH487" s="2"/>
      <c r="BI487" s="2"/>
      <c r="BJ487" s="2"/>
      <c r="BK487" s="15"/>
      <c r="BL487" s="4"/>
      <c r="BM487" s="4"/>
      <c r="BN487" s="4"/>
      <c r="BO487" s="4"/>
      <c r="BP487" s="4"/>
      <c r="BQ487" s="4"/>
      <c r="BR487" s="4"/>
      <c r="BS487" s="4"/>
      <c r="BT487" s="4"/>
    </row>
    <row r="488" spans="46:72">
      <c r="AT488" s="2"/>
      <c r="AU488" s="2"/>
      <c r="AV488" s="2"/>
      <c r="AW488" s="2"/>
      <c r="AX488" s="2"/>
      <c r="AY488" s="3"/>
      <c r="AZ488" s="3"/>
      <c r="BA488" s="3"/>
      <c r="BB488" s="15"/>
      <c r="BC488" s="2"/>
      <c r="BD488" s="2"/>
      <c r="BE488" s="2"/>
      <c r="BF488" s="2"/>
      <c r="BG488" s="2"/>
      <c r="BH488" s="2"/>
      <c r="BI488" s="2"/>
      <c r="BJ488" s="2"/>
      <c r="BK488" s="15"/>
      <c r="BL488" s="4"/>
      <c r="BM488" s="4"/>
      <c r="BN488" s="4"/>
      <c r="BO488" s="4"/>
      <c r="BP488" s="4"/>
      <c r="BQ488" s="4"/>
      <c r="BR488" s="4"/>
      <c r="BS488" s="4"/>
      <c r="BT488" s="4"/>
    </row>
    <row r="489" spans="46:72">
      <c r="AT489" s="2"/>
      <c r="AU489" s="2"/>
      <c r="AV489" s="2"/>
      <c r="AW489" s="2"/>
      <c r="AX489" s="2"/>
      <c r="AY489" s="3"/>
      <c r="AZ489" s="3"/>
      <c r="BA489" s="3"/>
      <c r="BB489" s="15"/>
      <c r="BC489" s="2"/>
      <c r="BD489" s="2"/>
      <c r="BE489" s="2"/>
      <c r="BF489" s="2"/>
      <c r="BG489" s="2"/>
      <c r="BH489" s="2"/>
      <c r="BI489" s="2"/>
      <c r="BJ489" s="2"/>
      <c r="BK489" s="15"/>
      <c r="BL489" s="4"/>
      <c r="BM489" s="4"/>
      <c r="BN489" s="4"/>
      <c r="BO489" s="4"/>
      <c r="BP489" s="4"/>
      <c r="BQ489" s="4"/>
      <c r="BR489" s="4"/>
      <c r="BS489" s="4"/>
      <c r="BT489" s="4"/>
    </row>
    <row r="490" spans="46:72">
      <c r="AT490" s="2"/>
      <c r="AU490" s="2"/>
      <c r="AV490" s="2"/>
      <c r="AW490" s="2"/>
      <c r="AX490" s="2"/>
      <c r="AY490" s="3"/>
      <c r="AZ490" s="3"/>
      <c r="BA490" s="3"/>
      <c r="BB490" s="15"/>
      <c r="BC490" s="2"/>
      <c r="BD490" s="2"/>
      <c r="BE490" s="2"/>
      <c r="BF490" s="2"/>
      <c r="BG490" s="2"/>
      <c r="BH490" s="2"/>
      <c r="BI490" s="2"/>
      <c r="BJ490" s="2"/>
      <c r="BK490" s="15"/>
      <c r="BL490" s="4"/>
      <c r="BM490" s="4"/>
      <c r="BN490" s="4"/>
      <c r="BO490" s="4"/>
      <c r="BP490" s="4"/>
      <c r="BQ490" s="4"/>
      <c r="BR490" s="4"/>
      <c r="BS490" s="4"/>
      <c r="BT490" s="4"/>
    </row>
    <row r="491" spans="46:72">
      <c r="AT491" s="2"/>
      <c r="AU491" s="2"/>
      <c r="AV491" s="2"/>
      <c r="AW491" s="2"/>
      <c r="AX491" s="2"/>
      <c r="AY491" s="3"/>
      <c r="AZ491" s="3"/>
      <c r="BA491" s="3"/>
      <c r="BB491" s="15"/>
      <c r="BC491" s="2"/>
      <c r="BD491" s="2"/>
      <c r="BE491" s="2"/>
      <c r="BF491" s="2"/>
      <c r="BG491" s="2"/>
      <c r="BH491" s="2"/>
      <c r="BI491" s="2"/>
      <c r="BJ491" s="2"/>
      <c r="BK491" s="15"/>
      <c r="BL491" s="4"/>
      <c r="BM491" s="4"/>
      <c r="BN491" s="4"/>
      <c r="BO491" s="4"/>
      <c r="BP491" s="4"/>
      <c r="BQ491" s="4"/>
      <c r="BR491" s="4"/>
      <c r="BS491" s="4"/>
      <c r="BT491" s="4"/>
    </row>
    <row r="492" spans="46:72">
      <c r="AT492" s="2"/>
      <c r="AU492" s="2"/>
      <c r="AV492" s="2"/>
      <c r="AW492" s="2"/>
      <c r="AX492" s="2"/>
      <c r="AY492" s="3"/>
      <c r="AZ492" s="3"/>
      <c r="BA492" s="3"/>
      <c r="BB492" s="15"/>
      <c r="BC492" s="2"/>
      <c r="BD492" s="2"/>
      <c r="BE492" s="2"/>
      <c r="BF492" s="2"/>
      <c r="BG492" s="2"/>
      <c r="BH492" s="2"/>
      <c r="BI492" s="2"/>
      <c r="BJ492" s="2"/>
      <c r="BK492" s="15"/>
      <c r="BL492" s="4"/>
      <c r="BM492" s="4"/>
      <c r="BN492" s="4"/>
      <c r="BO492" s="4"/>
      <c r="BP492" s="4"/>
      <c r="BQ492" s="4"/>
      <c r="BR492" s="4"/>
      <c r="BS492" s="4"/>
      <c r="BT492" s="4"/>
    </row>
    <row r="493" spans="46:72">
      <c r="AT493" s="2"/>
      <c r="AU493" s="2"/>
      <c r="AV493" s="2"/>
      <c r="AW493" s="2"/>
      <c r="AX493" s="2"/>
      <c r="AY493" s="3"/>
      <c r="AZ493" s="3"/>
      <c r="BA493" s="3"/>
      <c r="BB493" s="15"/>
      <c r="BC493" s="2"/>
      <c r="BD493" s="2"/>
      <c r="BE493" s="2"/>
      <c r="BF493" s="2"/>
      <c r="BG493" s="2"/>
      <c r="BH493" s="2"/>
      <c r="BI493" s="2"/>
      <c r="BJ493" s="2"/>
      <c r="BK493" s="15"/>
      <c r="BL493" s="4"/>
      <c r="BM493" s="4"/>
      <c r="BN493" s="4"/>
      <c r="BO493" s="4"/>
      <c r="BP493" s="4"/>
      <c r="BQ493" s="4"/>
      <c r="BR493" s="4"/>
      <c r="BS493" s="4"/>
      <c r="BT493" s="4"/>
    </row>
    <row r="494" spans="46:72">
      <c r="AT494" s="2"/>
      <c r="AU494" s="2"/>
      <c r="AV494" s="2"/>
      <c r="AW494" s="2"/>
      <c r="AX494" s="2"/>
      <c r="AY494" s="3"/>
      <c r="AZ494" s="3"/>
      <c r="BA494" s="3"/>
      <c r="BB494" s="15"/>
      <c r="BC494" s="2"/>
      <c r="BD494" s="2"/>
      <c r="BE494" s="2"/>
      <c r="BF494" s="2"/>
      <c r="BG494" s="2"/>
      <c r="BH494" s="2"/>
      <c r="BI494" s="2"/>
      <c r="BJ494" s="2"/>
      <c r="BK494" s="15"/>
      <c r="BL494" s="4"/>
      <c r="BM494" s="4"/>
      <c r="BN494" s="4"/>
      <c r="BO494" s="4"/>
      <c r="BP494" s="4"/>
      <c r="BQ494" s="4"/>
      <c r="BR494" s="4"/>
      <c r="BS494" s="4"/>
      <c r="BT494" s="4"/>
    </row>
    <row r="495" spans="46:72">
      <c r="AT495" s="2"/>
      <c r="AU495" s="2"/>
      <c r="AV495" s="2"/>
      <c r="AW495" s="2"/>
      <c r="AX495" s="2"/>
      <c r="AY495" s="3"/>
      <c r="AZ495" s="3"/>
      <c r="BA495" s="3"/>
      <c r="BB495" s="15"/>
      <c r="BC495" s="2"/>
      <c r="BD495" s="2"/>
      <c r="BE495" s="2"/>
      <c r="BF495" s="2"/>
      <c r="BG495" s="2"/>
      <c r="BH495" s="2"/>
      <c r="BI495" s="2"/>
      <c r="BJ495" s="2"/>
      <c r="BK495" s="15"/>
      <c r="BL495" s="4"/>
      <c r="BM495" s="4"/>
      <c r="BN495" s="4"/>
      <c r="BO495" s="4"/>
      <c r="BP495" s="4"/>
      <c r="BQ495" s="4"/>
      <c r="BR495" s="4"/>
      <c r="BS495" s="4"/>
      <c r="BT495" s="4"/>
    </row>
    <row r="496" spans="46:72">
      <c r="AT496" s="2"/>
      <c r="AU496" s="2"/>
      <c r="AV496" s="2"/>
      <c r="AW496" s="2"/>
      <c r="AX496" s="2"/>
      <c r="AY496" s="3"/>
      <c r="AZ496" s="3"/>
      <c r="BA496" s="3"/>
      <c r="BB496" s="15"/>
      <c r="BC496" s="2"/>
      <c r="BD496" s="2"/>
      <c r="BE496" s="2"/>
      <c r="BF496" s="2"/>
      <c r="BG496" s="2"/>
      <c r="BH496" s="2"/>
      <c r="BI496" s="2"/>
      <c r="BJ496" s="2"/>
      <c r="BK496" s="15"/>
      <c r="BL496" s="4"/>
      <c r="BM496" s="4"/>
      <c r="BN496" s="4"/>
      <c r="BO496" s="4"/>
      <c r="BP496" s="4"/>
      <c r="BQ496" s="4"/>
      <c r="BR496" s="4"/>
      <c r="BS496" s="4"/>
      <c r="BT496" s="4"/>
    </row>
    <row r="497" spans="46:72">
      <c r="AT497" s="2"/>
      <c r="AU497" s="2"/>
      <c r="AV497" s="2"/>
      <c r="AW497" s="2"/>
      <c r="AX497" s="2"/>
      <c r="AY497" s="3"/>
      <c r="AZ497" s="3"/>
      <c r="BA497" s="3"/>
      <c r="BB497" s="15"/>
      <c r="BC497" s="2"/>
      <c r="BD497" s="2"/>
      <c r="BE497" s="2"/>
      <c r="BF497" s="2"/>
      <c r="BG497" s="2"/>
      <c r="BH497" s="2"/>
      <c r="BI497" s="2"/>
      <c r="BJ497" s="2"/>
      <c r="BK497" s="15"/>
      <c r="BL497" s="4"/>
      <c r="BM497" s="4"/>
      <c r="BN497" s="4"/>
      <c r="BO497" s="4"/>
      <c r="BP497" s="4"/>
      <c r="BQ497" s="4"/>
      <c r="BR497" s="4"/>
      <c r="BS497" s="4"/>
      <c r="BT497" s="4"/>
    </row>
    <row r="498" spans="46:72">
      <c r="AT498" s="2"/>
      <c r="AU498" s="2"/>
      <c r="AV498" s="2"/>
      <c r="AW498" s="2"/>
      <c r="AX498" s="2"/>
      <c r="AY498" s="3"/>
      <c r="AZ498" s="3"/>
      <c r="BA498" s="3"/>
      <c r="BB498" s="15"/>
      <c r="BC498" s="2"/>
      <c r="BD498" s="2"/>
      <c r="BE498" s="2"/>
      <c r="BF498" s="2"/>
      <c r="BG498" s="2"/>
      <c r="BH498" s="2"/>
      <c r="BI498" s="2"/>
      <c r="BJ498" s="2"/>
      <c r="BK498" s="15"/>
      <c r="BL498" s="4"/>
      <c r="BM498" s="4"/>
      <c r="BN498" s="4"/>
      <c r="BO498" s="4"/>
      <c r="BP498" s="4"/>
      <c r="BQ498" s="4"/>
      <c r="BR498" s="4"/>
      <c r="BS498" s="4"/>
      <c r="BT498" s="4"/>
    </row>
    <row r="499" spans="46:72">
      <c r="AT499" s="2"/>
      <c r="AU499" s="2"/>
      <c r="AV499" s="2"/>
      <c r="AW499" s="2"/>
      <c r="AX499" s="2"/>
      <c r="AY499" s="3"/>
      <c r="AZ499" s="3"/>
      <c r="BA499" s="3"/>
      <c r="BB499" s="15"/>
      <c r="BC499" s="2"/>
      <c r="BD499" s="2"/>
      <c r="BE499" s="2"/>
      <c r="BF499" s="2"/>
      <c r="BG499" s="2"/>
      <c r="BH499" s="2"/>
      <c r="BI499" s="2"/>
      <c r="BJ499" s="2"/>
      <c r="BK499" s="15"/>
      <c r="BL499" s="4"/>
      <c r="BM499" s="4"/>
      <c r="BN499" s="4"/>
      <c r="BO499" s="4"/>
      <c r="BP499" s="4"/>
      <c r="BQ499" s="4"/>
      <c r="BR499" s="4"/>
      <c r="BS499" s="4"/>
      <c r="BT499" s="4"/>
    </row>
    <row r="500" spans="46:72">
      <c r="AT500" s="2"/>
      <c r="AU500" s="2"/>
      <c r="AV500" s="2"/>
      <c r="AW500" s="2"/>
      <c r="AX500" s="2"/>
      <c r="AY500" s="3"/>
      <c r="AZ500" s="3"/>
      <c r="BA500" s="3"/>
      <c r="BB500" s="15"/>
      <c r="BC500" s="2"/>
      <c r="BD500" s="2"/>
      <c r="BE500" s="2"/>
      <c r="BF500" s="2"/>
      <c r="BG500" s="2"/>
      <c r="BH500" s="2"/>
      <c r="BI500" s="2"/>
      <c r="BJ500" s="2"/>
      <c r="BK500" s="15"/>
      <c r="BL500" s="4"/>
      <c r="BM500" s="4"/>
      <c r="BN500" s="4"/>
      <c r="BO500" s="4"/>
      <c r="BP500" s="4"/>
      <c r="BQ500" s="4"/>
      <c r="BR500" s="4"/>
      <c r="BS500" s="4"/>
      <c r="BT500" s="4"/>
    </row>
    <row r="501" spans="46:72">
      <c r="AT501" s="2"/>
      <c r="AU501" s="2"/>
      <c r="AV501" s="2"/>
      <c r="AW501" s="2"/>
      <c r="AX501" s="2"/>
      <c r="AY501" s="3"/>
      <c r="AZ501" s="3"/>
      <c r="BA501" s="3"/>
      <c r="BB501" s="15"/>
      <c r="BC501" s="2"/>
      <c r="BD501" s="2"/>
      <c r="BE501" s="2"/>
      <c r="BF501" s="2"/>
      <c r="BG501" s="2"/>
      <c r="BH501" s="2"/>
      <c r="BI501" s="2"/>
      <c r="BJ501" s="2"/>
      <c r="BK501" s="15"/>
      <c r="BL501" s="4"/>
      <c r="BM501" s="4"/>
      <c r="BN501" s="4"/>
      <c r="BO501" s="4"/>
      <c r="BP501" s="4"/>
      <c r="BQ501" s="4"/>
      <c r="BR501" s="4"/>
      <c r="BS501" s="4"/>
      <c r="BT501" s="4"/>
    </row>
    <row r="502" spans="46:72">
      <c r="AT502" s="2"/>
      <c r="AU502" s="2"/>
      <c r="AV502" s="2"/>
      <c r="AW502" s="2"/>
      <c r="AX502" s="2"/>
      <c r="AY502" s="3"/>
      <c r="AZ502" s="3"/>
      <c r="BA502" s="3"/>
      <c r="BB502" s="15"/>
      <c r="BC502" s="2"/>
      <c r="BD502" s="2"/>
      <c r="BE502" s="2"/>
      <c r="BF502" s="2"/>
      <c r="BG502" s="2"/>
      <c r="BH502" s="2"/>
      <c r="BI502" s="2"/>
      <c r="BJ502" s="2"/>
      <c r="BK502" s="15"/>
      <c r="BL502" s="4"/>
      <c r="BM502" s="4"/>
      <c r="BN502" s="4"/>
      <c r="BO502" s="4"/>
      <c r="BP502" s="4"/>
      <c r="BQ502" s="4"/>
      <c r="BR502" s="4"/>
      <c r="BS502" s="4"/>
      <c r="BT502" s="4"/>
    </row>
    <row r="503" spans="46:72">
      <c r="AT503" s="2"/>
      <c r="AU503" s="2"/>
      <c r="AV503" s="2"/>
      <c r="AW503" s="2"/>
      <c r="AX503" s="2"/>
      <c r="AY503" s="3"/>
      <c r="AZ503" s="3"/>
      <c r="BA503" s="3"/>
      <c r="BB503" s="15"/>
      <c r="BC503" s="2"/>
      <c r="BD503" s="2"/>
      <c r="BE503" s="2"/>
      <c r="BF503" s="2"/>
      <c r="BG503" s="2"/>
      <c r="BH503" s="2"/>
      <c r="BI503" s="2"/>
      <c r="BJ503" s="2"/>
      <c r="BK503" s="15"/>
      <c r="BL503" s="4"/>
      <c r="BM503" s="4"/>
      <c r="BN503" s="4"/>
      <c r="BO503" s="4"/>
      <c r="BP503" s="4"/>
      <c r="BQ503" s="4"/>
      <c r="BR503" s="4"/>
      <c r="BS503" s="4"/>
      <c r="BT503" s="4"/>
    </row>
    <row r="504" spans="46:72">
      <c r="AT504" s="2"/>
      <c r="AU504" s="2"/>
      <c r="AV504" s="2"/>
      <c r="AW504" s="2"/>
      <c r="AX504" s="2"/>
      <c r="AY504" s="3"/>
      <c r="AZ504" s="3"/>
      <c r="BA504" s="3"/>
      <c r="BB504" s="15"/>
      <c r="BC504" s="2"/>
      <c r="BD504" s="2"/>
      <c r="BE504" s="2"/>
      <c r="BF504" s="2"/>
      <c r="BG504" s="2"/>
      <c r="BH504" s="2"/>
      <c r="BI504" s="2"/>
      <c r="BJ504" s="2"/>
      <c r="BK504" s="15"/>
      <c r="BL504" s="4"/>
      <c r="BM504" s="4"/>
      <c r="BN504" s="4"/>
      <c r="BO504" s="4"/>
      <c r="BP504" s="4"/>
      <c r="BQ504" s="4"/>
      <c r="BR504" s="4"/>
      <c r="BS504" s="4"/>
      <c r="BT504" s="4"/>
    </row>
    <row r="505" spans="46:72">
      <c r="AT505" s="2"/>
      <c r="AU505" s="2"/>
      <c r="AV505" s="2"/>
      <c r="AW505" s="2"/>
      <c r="AX505" s="2"/>
      <c r="AY505" s="3"/>
      <c r="AZ505" s="3"/>
      <c r="BA505" s="3"/>
      <c r="BB505" s="15"/>
      <c r="BC505" s="2"/>
      <c r="BD505" s="2"/>
      <c r="BE505" s="2"/>
      <c r="BF505" s="2"/>
      <c r="BG505" s="2"/>
      <c r="BH505" s="2"/>
      <c r="BI505" s="2"/>
      <c r="BJ505" s="2"/>
      <c r="BK505" s="15"/>
      <c r="BL505" s="2"/>
      <c r="BM505" s="2"/>
      <c r="BN505" s="2"/>
      <c r="BO505" s="2"/>
      <c r="BP505" s="2"/>
      <c r="BQ505" s="2"/>
      <c r="BR505" s="2"/>
      <c r="BS505" s="2"/>
      <c r="BT505" s="2"/>
    </row>
    <row r="506" spans="46:72">
      <c r="AT506" s="2"/>
      <c r="AU506" s="2"/>
      <c r="AV506" s="2"/>
      <c r="AW506" s="2"/>
      <c r="AX506" s="2"/>
      <c r="AY506" s="3"/>
      <c r="AZ506" s="3"/>
      <c r="BA506" s="3"/>
      <c r="BB506" s="15"/>
      <c r="BC506" s="2"/>
      <c r="BD506" s="2"/>
      <c r="BE506" s="2"/>
      <c r="BF506" s="2"/>
      <c r="BG506" s="2"/>
      <c r="BH506" s="2"/>
      <c r="BI506" s="2"/>
      <c r="BJ506" s="2"/>
      <c r="BK506" s="15"/>
      <c r="BL506" s="2"/>
      <c r="BM506" s="2"/>
      <c r="BN506" s="2"/>
      <c r="BO506" s="2"/>
      <c r="BP506" s="2"/>
      <c r="BQ506" s="2"/>
      <c r="BR506" s="2"/>
      <c r="BS506" s="2"/>
      <c r="BT506" s="2"/>
    </row>
    <row r="507" spans="46:72">
      <c r="AT507" s="2"/>
      <c r="AU507" s="2"/>
      <c r="AV507" s="2"/>
      <c r="AW507" s="2"/>
      <c r="AX507" s="2"/>
      <c r="AY507" s="3"/>
      <c r="AZ507" s="3"/>
      <c r="BA507" s="3"/>
      <c r="BB507" s="15"/>
      <c r="BC507" s="2"/>
      <c r="BD507" s="2"/>
      <c r="BE507" s="2"/>
      <c r="BF507" s="2"/>
      <c r="BG507" s="2"/>
      <c r="BH507" s="2"/>
      <c r="BI507" s="2"/>
      <c r="BJ507" s="2"/>
      <c r="BK507" s="15"/>
      <c r="BL507" s="2"/>
      <c r="BM507" s="2"/>
      <c r="BN507" s="2"/>
      <c r="BO507" s="2"/>
      <c r="BP507" s="2"/>
      <c r="BQ507" s="2"/>
      <c r="BR507" s="2"/>
      <c r="BS507" s="2"/>
      <c r="BT507" s="2"/>
    </row>
    <row r="508" spans="46:72">
      <c r="AT508" s="2"/>
      <c r="AU508" s="2"/>
      <c r="AV508" s="2"/>
      <c r="AW508" s="2"/>
      <c r="AX508" s="2"/>
      <c r="AY508" s="3"/>
      <c r="AZ508" s="3"/>
      <c r="BA508" s="3"/>
      <c r="BB508" s="15"/>
      <c r="BC508" s="2"/>
      <c r="BD508" s="2"/>
      <c r="BE508" s="2"/>
      <c r="BF508" s="2"/>
      <c r="BG508" s="2"/>
      <c r="BH508" s="2"/>
      <c r="BI508" s="2"/>
      <c r="BJ508" s="2"/>
      <c r="BK508" s="15"/>
      <c r="BL508" s="2"/>
      <c r="BM508" s="2"/>
      <c r="BN508" s="2"/>
      <c r="BO508" s="2"/>
      <c r="BP508" s="2"/>
      <c r="BQ508" s="2"/>
      <c r="BR508" s="2"/>
      <c r="BS508" s="2"/>
      <c r="BT508" s="2"/>
    </row>
    <row r="509" spans="46:72">
      <c r="AT509" s="2"/>
      <c r="AU509" s="2"/>
      <c r="AV509" s="2"/>
      <c r="AW509" s="2"/>
      <c r="AX509" s="2"/>
      <c r="AY509" s="3"/>
      <c r="AZ509" s="3"/>
      <c r="BA509" s="3"/>
      <c r="BB509" s="15"/>
      <c r="BC509" s="2"/>
      <c r="BD509" s="2"/>
      <c r="BE509" s="2"/>
      <c r="BF509" s="2"/>
      <c r="BG509" s="2"/>
      <c r="BH509" s="2"/>
      <c r="BI509" s="2"/>
      <c r="BJ509" s="2"/>
      <c r="BK509" s="15"/>
      <c r="BL509" s="2"/>
      <c r="BM509" s="2"/>
      <c r="BN509" s="2"/>
      <c r="BO509" s="2"/>
      <c r="BP509" s="2"/>
      <c r="BQ509" s="2"/>
      <c r="BR509" s="2"/>
      <c r="BS509" s="2"/>
      <c r="BT509" s="2"/>
    </row>
    <row r="510" spans="46:72">
      <c r="AT510" s="2"/>
      <c r="AU510" s="2"/>
      <c r="AV510" s="2"/>
      <c r="AW510" s="2"/>
      <c r="AX510" s="2"/>
      <c r="AY510" s="3"/>
      <c r="AZ510" s="3"/>
      <c r="BA510" s="3"/>
      <c r="BB510" s="15"/>
      <c r="BC510" s="2"/>
      <c r="BD510" s="2"/>
      <c r="BE510" s="2"/>
      <c r="BF510" s="2"/>
      <c r="BG510" s="2"/>
      <c r="BH510" s="2"/>
      <c r="BI510" s="2"/>
      <c r="BJ510" s="2"/>
      <c r="BK510" s="15"/>
      <c r="BL510" s="2"/>
      <c r="BM510" s="2"/>
      <c r="BN510" s="2"/>
      <c r="BO510" s="2"/>
      <c r="BP510" s="2"/>
      <c r="BQ510" s="2"/>
      <c r="BR510" s="2"/>
      <c r="BS510" s="2"/>
      <c r="BT510" s="2"/>
    </row>
  </sheetData>
  <sortState ref="A272:BT416">
    <sortCondition ref="C272:C416"/>
  </sortState>
  <mergeCells count="4">
    <mergeCell ref="BU1:BV1"/>
    <mergeCell ref="G1:O1"/>
    <mergeCell ref="AT1:AV1"/>
    <mergeCell ref="BL1:BT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B291"/>
  <sheetViews>
    <sheetView topLeftCell="A2" zoomScale="110" zoomScaleNormal="110" workbookViewId="0">
      <pane xSplit="2" ySplit="4" topLeftCell="C6" activePane="bottomRight" state="frozen"/>
      <selection activeCell="A2" sqref="A2"/>
      <selection pane="topRight" activeCell="C2" sqref="C2"/>
      <selection pane="bottomLeft" activeCell="A6" sqref="A6"/>
      <selection pane="bottomRight" activeCell="AI2" sqref="AI1:AI1048576"/>
    </sheetView>
  </sheetViews>
  <sheetFormatPr defaultRowHeight="12.75"/>
  <cols>
    <col min="1" max="1" width="4" style="5" customWidth="1"/>
    <col min="2" max="2" width="21.7109375" style="1" customWidth="1"/>
    <col min="3" max="3" width="23" style="1" customWidth="1"/>
    <col min="4" max="4" width="11.28515625" style="7" customWidth="1"/>
    <col min="5" max="5" width="9.140625" style="5"/>
    <col min="6" max="6" width="7.5703125" style="5" customWidth="1"/>
    <col min="7" max="7" width="7.7109375" style="5" customWidth="1"/>
    <col min="8" max="8" width="9.28515625" style="5" customWidth="1"/>
    <col min="9" max="9" width="7.42578125" style="5" customWidth="1"/>
    <col min="10" max="10" width="9" style="5" customWidth="1"/>
    <col min="11" max="11" width="8" style="5" customWidth="1"/>
    <col min="12" max="12" width="9.42578125" style="5" customWidth="1"/>
    <col min="13" max="13" width="8.85546875" style="5" customWidth="1"/>
    <col min="14" max="14" width="7.28515625" style="5" customWidth="1"/>
    <col min="15" max="15" width="9.140625" style="5" customWidth="1"/>
    <col min="16" max="16" width="10.28515625" style="5" customWidth="1"/>
    <col min="17" max="17" width="8.42578125" style="5" customWidth="1"/>
    <col min="18" max="18" width="8.28515625" style="5" customWidth="1"/>
    <col min="19" max="19" width="11.42578125" style="5" customWidth="1"/>
    <col min="20" max="20" width="9.85546875" style="5" customWidth="1"/>
    <col min="21" max="21" width="10" style="5" customWidth="1"/>
    <col min="22" max="22" width="8.7109375" style="5" customWidth="1"/>
    <col min="23" max="23" width="9.42578125" style="5" customWidth="1"/>
    <col min="24" max="24" width="8.140625" style="5" customWidth="1"/>
    <col min="25" max="27" width="8.5703125" style="5" customWidth="1"/>
    <col min="28" max="28" width="3.85546875" style="5" customWidth="1"/>
    <col min="29" max="29" width="8.5703125" style="5" customWidth="1"/>
    <col min="30" max="30" width="3.7109375" style="5" customWidth="1"/>
    <col min="31" max="31" width="8.5703125" style="5" customWidth="1"/>
    <col min="32" max="32" width="3.140625" style="5" customWidth="1"/>
    <col min="33" max="33" width="10" style="5" customWidth="1"/>
    <col min="34" max="34" width="3.140625" style="5" customWidth="1"/>
    <col min="35" max="35" width="11.7109375" style="1" customWidth="1"/>
    <col min="36" max="36" width="10" style="5" customWidth="1"/>
    <col min="37" max="37" width="9.28515625" style="5" customWidth="1"/>
    <col min="38" max="38" width="9.7109375" style="5" customWidth="1"/>
    <col min="39" max="39" width="1.28515625" style="7" customWidth="1"/>
    <col min="40" max="40" width="9" style="5" customWidth="1"/>
    <col min="41" max="41" width="8" style="5" customWidth="1"/>
    <col min="42" max="42" width="9.42578125" style="5" customWidth="1"/>
    <col min="43" max="43" width="1.42578125" style="7" customWidth="1"/>
    <col min="44" max="44" width="8.42578125" style="5" customWidth="1"/>
    <col min="45" max="45" width="7.42578125" style="5" customWidth="1"/>
    <col min="46" max="46" width="9.140625" style="5" customWidth="1"/>
    <col min="47" max="47" width="7.85546875" style="5" customWidth="1"/>
    <col min="48" max="48" width="9.42578125" style="5" customWidth="1"/>
    <col min="49" max="49" width="9.28515625" style="5" customWidth="1"/>
    <col min="50" max="50" width="8.7109375" style="5" customWidth="1"/>
    <col min="51" max="51" width="7.42578125" style="5" customWidth="1"/>
    <col min="52" max="52" width="10.7109375" style="5" customWidth="1"/>
    <col min="53" max="53" width="7.5703125" style="5" customWidth="1"/>
    <col min="54" max="54" width="6.85546875" style="5" customWidth="1"/>
    <col min="55" max="55" width="9.42578125" style="5" customWidth="1"/>
    <col min="56" max="56" width="11.28515625" style="5" customWidth="1"/>
    <col min="57" max="57" width="7" style="5" customWidth="1"/>
    <col min="58" max="58" width="1.42578125" style="7" customWidth="1"/>
    <col min="59" max="59" width="7.85546875" style="5" customWidth="1"/>
    <col min="60" max="60" width="8.42578125" style="5" customWidth="1"/>
    <col min="61" max="61" width="1.42578125" style="7" customWidth="1"/>
    <col min="62" max="62" width="8.28515625" style="1" customWidth="1"/>
    <col min="63" max="63" width="9.28515625" style="1" customWidth="1"/>
    <col min="64" max="64" width="7.28515625" style="1" customWidth="1"/>
    <col min="65" max="65" width="7.42578125" style="1" customWidth="1"/>
    <col min="66" max="66" width="7.42578125" style="5" customWidth="1"/>
    <col min="67" max="67" width="10.5703125" style="5" customWidth="1"/>
    <col min="68" max="68" width="1.42578125" style="7" customWidth="1"/>
    <col min="69" max="69" width="10.5703125" style="7" customWidth="1"/>
    <col min="70" max="70" width="24.85546875" style="1" customWidth="1"/>
    <col min="71" max="71" width="4" style="5" customWidth="1"/>
    <col min="72" max="72" width="0.7109375" style="1" customWidth="1"/>
    <col min="73" max="73" width="10" style="2" customWidth="1"/>
    <col min="74" max="75" width="10.7109375" style="1" customWidth="1"/>
    <col min="76" max="76" width="9.42578125" style="1" customWidth="1"/>
    <col min="77" max="78" width="9.28515625" style="1" customWidth="1"/>
    <col min="79" max="79" width="10.42578125" style="1" customWidth="1"/>
    <col min="80" max="80" width="8.5703125" style="1" customWidth="1"/>
    <col min="81" max="81" width="10.28515625" style="1" customWidth="1"/>
    <col min="82" max="16384" width="9.140625" style="1"/>
  </cols>
  <sheetData>
    <row r="1" spans="1:80">
      <c r="B1" s="11" t="s">
        <v>454</v>
      </c>
      <c r="D1" s="12" t="s">
        <v>431</v>
      </c>
      <c r="AI1" s="11" t="s">
        <v>492</v>
      </c>
      <c r="AJ1" s="10"/>
      <c r="AK1" s="10"/>
      <c r="AL1" s="10"/>
      <c r="AM1" s="12"/>
      <c r="AN1" s="10" t="s">
        <v>491</v>
      </c>
      <c r="AO1" s="10"/>
      <c r="AP1" s="10"/>
      <c r="AQ1" s="12"/>
      <c r="AR1" s="13" t="s">
        <v>524</v>
      </c>
      <c r="BG1" s="10" t="s">
        <v>453</v>
      </c>
      <c r="BJ1" s="11" t="s">
        <v>308</v>
      </c>
      <c r="BK1" s="11"/>
      <c r="BL1" s="11"/>
      <c r="BN1" s="10"/>
      <c r="BO1" s="10"/>
      <c r="BQ1" s="12" t="s">
        <v>526</v>
      </c>
      <c r="BV1" s="11"/>
    </row>
    <row r="2" spans="1:80">
      <c r="B2" s="11" t="s">
        <v>454</v>
      </c>
      <c r="D2" s="10" t="s">
        <v>549</v>
      </c>
      <c r="E2" s="1"/>
      <c r="AI2" s="11" t="s">
        <v>492</v>
      </c>
      <c r="AJ2" s="10"/>
      <c r="AK2" s="10"/>
      <c r="AL2" s="10"/>
      <c r="AM2" s="12"/>
      <c r="AN2" s="10" t="s">
        <v>491</v>
      </c>
      <c r="AO2" s="10"/>
      <c r="AP2" s="10"/>
      <c r="AQ2" s="12"/>
      <c r="AR2" s="13" t="s">
        <v>524</v>
      </c>
      <c r="BG2" s="10" t="s">
        <v>453</v>
      </c>
      <c r="BJ2" s="11" t="s">
        <v>308</v>
      </c>
      <c r="BK2" s="11"/>
      <c r="BL2" s="11"/>
      <c r="BN2" s="10"/>
      <c r="BO2" s="10"/>
      <c r="BQ2" s="12" t="s">
        <v>526</v>
      </c>
      <c r="BV2" s="11"/>
    </row>
    <row r="3" spans="1:80">
      <c r="A3" s="5" t="s">
        <v>0</v>
      </c>
      <c r="B3" s="1" t="s">
        <v>281</v>
      </c>
      <c r="C3" s="1" t="s">
        <v>27</v>
      </c>
      <c r="D3" s="7" t="s">
        <v>26</v>
      </c>
      <c r="E3" s="5" t="s">
        <v>200</v>
      </c>
      <c r="F3" s="5" t="s">
        <v>2</v>
      </c>
      <c r="G3" s="5" t="s">
        <v>406</v>
      </c>
      <c r="H3" s="5" t="s">
        <v>23</v>
      </c>
      <c r="I3" s="5" t="s">
        <v>4</v>
      </c>
      <c r="J3" s="5" t="s">
        <v>226</v>
      </c>
      <c r="K3" s="5" t="s">
        <v>5</v>
      </c>
      <c r="L3" s="5" t="s">
        <v>432</v>
      </c>
      <c r="M3" s="5" t="s">
        <v>433</v>
      </c>
      <c r="N3" s="5" t="s">
        <v>228</v>
      </c>
      <c r="O3" s="5" t="s">
        <v>6</v>
      </c>
      <c r="P3" s="5" t="s">
        <v>455</v>
      </c>
      <c r="Q3" s="5" t="s">
        <v>7</v>
      </c>
      <c r="R3" s="5" t="s">
        <v>456</v>
      </c>
      <c r="S3" s="5" t="s">
        <v>457</v>
      </c>
      <c r="T3" s="5" t="s">
        <v>235</v>
      </c>
      <c r="U3" s="5" t="s">
        <v>497</v>
      </c>
      <c r="V3" s="5" t="s">
        <v>9</v>
      </c>
      <c r="W3" s="5" t="s">
        <v>8</v>
      </c>
      <c r="X3" s="5" t="s">
        <v>11</v>
      </c>
      <c r="Y3" s="5" t="s">
        <v>12</v>
      </c>
      <c r="Z3" s="5" t="s">
        <v>237</v>
      </c>
      <c r="AA3" s="5" t="s">
        <v>321</v>
      </c>
      <c r="AB3" s="5" t="s">
        <v>0</v>
      </c>
      <c r="AC3" s="5" t="s">
        <v>13</v>
      </c>
      <c r="AD3" s="5" t="s">
        <v>0</v>
      </c>
      <c r="AE3" s="5" t="s">
        <v>14</v>
      </c>
      <c r="AF3" s="5" t="s">
        <v>0</v>
      </c>
      <c r="AG3" s="5" t="s">
        <v>527</v>
      </c>
      <c r="AH3" s="5" t="s">
        <v>0</v>
      </c>
      <c r="AI3" s="5" t="s">
        <v>490</v>
      </c>
      <c r="AJ3" s="5" t="s">
        <v>495</v>
      </c>
      <c r="AK3" s="5" t="s">
        <v>496</v>
      </c>
      <c r="AL3" s="5" t="s">
        <v>296</v>
      </c>
      <c r="AN3" s="5" t="s">
        <v>493</v>
      </c>
      <c r="AO3" s="5" t="s">
        <v>319</v>
      </c>
      <c r="AP3" s="5" t="s">
        <v>320</v>
      </c>
      <c r="AR3" s="5" t="s">
        <v>15</v>
      </c>
      <c r="AS3" s="5" t="s">
        <v>327</v>
      </c>
      <c r="AT3" s="5" t="s">
        <v>344</v>
      </c>
      <c r="AU3" s="5" t="s">
        <v>249</v>
      </c>
      <c r="AV3" s="5" t="s">
        <v>16</v>
      </c>
      <c r="AW3" s="5" t="s">
        <v>17</v>
      </c>
      <c r="AX3" s="5" t="s">
        <v>19</v>
      </c>
      <c r="AY3" s="5" t="s">
        <v>21</v>
      </c>
      <c r="AZ3" s="5" t="s">
        <v>18</v>
      </c>
      <c r="BA3" s="5" t="s">
        <v>258</v>
      </c>
      <c r="BB3" s="5" t="s">
        <v>22</v>
      </c>
      <c r="BC3" s="5" t="s">
        <v>262</v>
      </c>
      <c r="BD3" s="5" t="s">
        <v>20</v>
      </c>
      <c r="BE3" s="5" t="s">
        <v>385</v>
      </c>
      <c r="BG3" s="5" t="s">
        <v>252</v>
      </c>
      <c r="BH3" s="5" t="s">
        <v>24</v>
      </c>
      <c r="BJ3" s="5" t="s">
        <v>251</v>
      </c>
      <c r="BK3" s="5" t="s">
        <v>371</v>
      </c>
      <c r="BL3" s="5" t="s">
        <v>370</v>
      </c>
      <c r="BM3" s="5" t="s">
        <v>384</v>
      </c>
      <c r="BN3" s="5" t="s">
        <v>25</v>
      </c>
      <c r="BO3" s="5" t="s">
        <v>400</v>
      </c>
      <c r="BQ3" s="7" t="s">
        <v>26</v>
      </c>
      <c r="BR3" s="1" t="s">
        <v>1</v>
      </c>
      <c r="BS3" s="5" t="s">
        <v>0</v>
      </c>
    </row>
    <row r="4" spans="1:80">
      <c r="E4" s="5">
        <v>24</v>
      </c>
      <c r="F4" s="5">
        <v>76</v>
      </c>
      <c r="G4" s="5">
        <v>4.25</v>
      </c>
      <c r="H4" s="5">
        <v>100.8</v>
      </c>
      <c r="I4" s="5">
        <v>4</v>
      </c>
      <c r="J4" s="5">
        <v>3</v>
      </c>
      <c r="K4" s="5">
        <v>4.25</v>
      </c>
      <c r="L4" s="5">
        <v>2.5</v>
      </c>
      <c r="M4" s="5">
        <v>4.5</v>
      </c>
      <c r="N4" s="5">
        <v>7</v>
      </c>
      <c r="O4" s="5">
        <v>80</v>
      </c>
      <c r="P4" s="5">
        <v>1.5</v>
      </c>
      <c r="Q4" s="5">
        <v>3.25</v>
      </c>
      <c r="R4" s="5">
        <v>4</v>
      </c>
      <c r="S4" s="5">
        <v>92</v>
      </c>
      <c r="T4" s="5">
        <v>16</v>
      </c>
      <c r="U4" s="5">
        <v>6</v>
      </c>
      <c r="V4" s="5">
        <v>5.25</v>
      </c>
      <c r="W4" s="5">
        <v>6.25</v>
      </c>
      <c r="X4" s="5">
        <v>32</v>
      </c>
      <c r="Y4" s="5">
        <v>11</v>
      </c>
      <c r="Z4" s="5">
        <v>4.75</v>
      </c>
      <c r="AA4" s="5">
        <v>2</v>
      </c>
      <c r="AC4" s="5">
        <v>2</v>
      </c>
      <c r="AE4" s="5">
        <v>8.5</v>
      </c>
      <c r="AG4" s="5">
        <v>72</v>
      </c>
      <c r="AI4" s="5">
        <v>47</v>
      </c>
      <c r="AJ4" s="5">
        <v>58</v>
      </c>
      <c r="AK4" s="5">
        <v>49</v>
      </c>
      <c r="AL4" s="5">
        <v>70</v>
      </c>
      <c r="AN4" s="5">
        <v>6.27</v>
      </c>
      <c r="AO4" s="5">
        <v>1140</v>
      </c>
      <c r="AP4" s="5">
        <v>860</v>
      </c>
      <c r="AR4" s="5">
        <v>6.25</v>
      </c>
      <c r="AS4" s="5">
        <v>56</v>
      </c>
      <c r="AT4" s="5">
        <v>4</v>
      </c>
      <c r="AU4" s="5">
        <v>3</v>
      </c>
      <c r="AV4" s="5">
        <v>6.25</v>
      </c>
      <c r="AW4" s="5">
        <v>5</v>
      </c>
      <c r="AX4" s="5">
        <v>3.5</v>
      </c>
      <c r="AY4" s="5">
        <v>4.25</v>
      </c>
      <c r="AZ4" s="5">
        <v>1.75</v>
      </c>
      <c r="BA4" s="5">
        <v>5</v>
      </c>
      <c r="BB4" s="5">
        <v>3.5</v>
      </c>
      <c r="BC4" s="5">
        <v>3.25</v>
      </c>
      <c r="BD4" s="5">
        <v>18</v>
      </c>
      <c r="BE4" s="5">
        <v>5.25</v>
      </c>
      <c r="BG4" s="5">
        <v>14</v>
      </c>
      <c r="BH4" s="5">
        <v>45</v>
      </c>
      <c r="BJ4" s="5">
        <v>1790</v>
      </c>
      <c r="BK4" s="5">
        <v>1380</v>
      </c>
      <c r="BL4" s="5">
        <v>700</v>
      </c>
      <c r="BM4" s="5">
        <v>1430</v>
      </c>
      <c r="BN4" s="5">
        <v>2.5099999999999998</v>
      </c>
      <c r="BO4" s="5">
        <v>4.29</v>
      </c>
    </row>
    <row r="5" spans="1:80">
      <c r="AI5" s="5"/>
      <c r="BJ5" s="5"/>
      <c r="BK5" s="5"/>
      <c r="BL5" s="5"/>
      <c r="BM5" s="5"/>
    </row>
    <row r="6" spans="1:80">
      <c r="A6" s="5">
        <v>1</v>
      </c>
      <c r="B6" s="1" t="s">
        <v>30</v>
      </c>
      <c r="C6" s="1" t="s">
        <v>272</v>
      </c>
      <c r="D6" s="8">
        <v>19662.208000000002</v>
      </c>
      <c r="E6" s="3">
        <v>480</v>
      </c>
      <c r="F6" s="3"/>
      <c r="G6" s="3"/>
      <c r="H6" s="3">
        <v>883.00799999999992</v>
      </c>
      <c r="I6" s="3"/>
      <c r="J6" s="3"/>
      <c r="K6" s="3"/>
      <c r="L6" s="3"/>
      <c r="M6" s="3"/>
      <c r="N6" s="3"/>
      <c r="O6" s="3"/>
      <c r="P6" s="3"/>
      <c r="Q6" s="3"/>
      <c r="R6" s="3"/>
      <c r="S6" s="3">
        <v>515.19999999999993</v>
      </c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J6" s="3"/>
      <c r="AK6" s="3"/>
      <c r="AL6" s="3"/>
      <c r="AM6" s="9"/>
      <c r="AN6" s="3"/>
      <c r="AO6" s="3"/>
      <c r="AP6" s="3">
        <v>0</v>
      </c>
      <c r="AQ6" s="9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9"/>
      <c r="BG6" s="3"/>
      <c r="BH6" s="3"/>
      <c r="BI6" s="9"/>
      <c r="BJ6" s="3">
        <v>15465.6</v>
      </c>
      <c r="BK6" s="3">
        <v>2318.4</v>
      </c>
      <c r="BL6" s="5"/>
      <c r="BM6" s="3"/>
      <c r="BP6" s="9"/>
      <c r="BQ6" s="9">
        <f>SUM(E6,H6,S6,BJ6,BK6)</f>
        <v>19662.208000000002</v>
      </c>
      <c r="BR6" s="1" t="s">
        <v>30</v>
      </c>
      <c r="BS6" s="5">
        <v>1</v>
      </c>
      <c r="BT6" s="5"/>
      <c r="BU6" s="2">
        <f t="shared" ref="BU6:BU69" si="0">IF(COUNT(E6:BO6)&gt;0,LARGE(E6:BO6,1),0)</f>
        <v>15465.6</v>
      </c>
      <c r="BV6" s="2">
        <f t="shared" ref="BV6:BV69" si="1">IF(COUNT(E6:BO6)&gt;1,LARGE(E6:BO6,2),0)</f>
        <v>2318.4</v>
      </c>
      <c r="BW6" s="2">
        <f t="shared" ref="BW6:BW69" si="2">IF(COUNT(E6:BO6)&gt;2,LARGE(E6:BO6,3),0)</f>
        <v>883.00799999999992</v>
      </c>
      <c r="BX6" s="2">
        <f t="shared" ref="BX6:BX69" si="3">IF(COUNT(E6:BO6)&gt;3,LARGE(E6:BO6,4),0)</f>
        <v>515.19999999999993</v>
      </c>
      <c r="BY6" s="2">
        <f t="shared" ref="BY6:BY69" si="4">IF(COUNT(E6:BO6)&gt;4,LARGE(E6:BO6,5),0)</f>
        <v>480</v>
      </c>
      <c r="BZ6" s="2">
        <f t="shared" ref="BZ6:BZ69" si="5">IF(COUNT(E6:BO6)&gt;5,LARGE(E6:BO6,6),0)</f>
        <v>0</v>
      </c>
      <c r="CA6" s="2">
        <f t="shared" ref="CA6:CA69" si="6">SUM(BU6:BZ6)</f>
        <v>19662.208000000002</v>
      </c>
      <c r="CB6" s="2">
        <f t="shared" ref="CB6:CB69" si="7">BQ6-CA6</f>
        <v>0</v>
      </c>
    </row>
    <row r="7" spans="1:80">
      <c r="A7" s="5" t="s">
        <v>525</v>
      </c>
      <c r="B7" s="1" t="s">
        <v>413</v>
      </c>
      <c r="C7" s="1" t="s">
        <v>414</v>
      </c>
      <c r="D7" s="8">
        <v>10550.400000000001</v>
      </c>
      <c r="E7" s="3"/>
      <c r="F7" s="3">
        <v>1520</v>
      </c>
      <c r="H7" s="3"/>
      <c r="I7" s="4"/>
      <c r="J7" s="4"/>
      <c r="K7" s="4"/>
      <c r="L7" s="4"/>
      <c r="M7" s="4"/>
      <c r="N7" s="4"/>
      <c r="O7" s="3">
        <v>1600</v>
      </c>
      <c r="P7" s="4"/>
      <c r="Q7" s="4"/>
      <c r="R7" s="4"/>
      <c r="S7" s="3"/>
      <c r="T7" s="3"/>
      <c r="U7" s="4"/>
      <c r="V7" s="4"/>
      <c r="W7" s="4"/>
      <c r="X7" s="3"/>
      <c r="Y7" s="3"/>
      <c r="Z7" s="4"/>
      <c r="AA7" s="4"/>
      <c r="AB7" s="4"/>
      <c r="AC7" s="4"/>
      <c r="AD7" s="4"/>
      <c r="AE7" s="4"/>
      <c r="AF7" s="4"/>
      <c r="AG7" s="4"/>
      <c r="AH7" s="4"/>
      <c r="AL7" s="3"/>
      <c r="AP7" s="3">
        <v>7430.4000000000005</v>
      </c>
      <c r="BQ7" s="9">
        <f>SUM(F7,O7,AP7)</f>
        <v>10550.400000000001</v>
      </c>
      <c r="BR7" s="1" t="s">
        <v>413</v>
      </c>
      <c r="BS7" s="5" t="s">
        <v>525</v>
      </c>
      <c r="BU7" s="2">
        <f t="shared" si="0"/>
        <v>7430.4000000000005</v>
      </c>
      <c r="BV7" s="2">
        <f t="shared" si="1"/>
        <v>1600</v>
      </c>
      <c r="BW7" s="2">
        <f t="shared" si="2"/>
        <v>1520</v>
      </c>
      <c r="BX7" s="2">
        <f t="shared" si="3"/>
        <v>0</v>
      </c>
      <c r="BY7" s="2">
        <f t="shared" si="4"/>
        <v>0</v>
      </c>
      <c r="BZ7" s="2">
        <f t="shared" si="5"/>
        <v>0</v>
      </c>
      <c r="CA7" s="2">
        <f t="shared" si="6"/>
        <v>10550.400000000001</v>
      </c>
      <c r="CB7" s="2">
        <f t="shared" si="7"/>
        <v>0</v>
      </c>
    </row>
    <row r="8" spans="1:80">
      <c r="A8" s="5">
        <v>2</v>
      </c>
      <c r="B8" s="1" t="s">
        <v>31</v>
      </c>
      <c r="C8" s="1" t="s">
        <v>29</v>
      </c>
      <c r="D8" s="8">
        <v>9718.7999999999993</v>
      </c>
      <c r="E8" s="3"/>
      <c r="F8" s="4"/>
      <c r="G8" s="4"/>
      <c r="H8" s="3"/>
      <c r="I8" s="4"/>
      <c r="J8" s="4"/>
      <c r="K8" s="4"/>
      <c r="L8" s="4"/>
      <c r="M8" s="4"/>
      <c r="N8" s="4"/>
      <c r="O8" s="3"/>
      <c r="P8" s="4"/>
      <c r="Q8" s="4"/>
      <c r="R8" s="4"/>
      <c r="S8" s="3"/>
      <c r="T8" s="4"/>
      <c r="U8" s="4"/>
      <c r="V8" s="4"/>
      <c r="W8" s="4"/>
      <c r="Z8" s="4"/>
      <c r="AA8" s="4"/>
      <c r="AB8" s="4"/>
      <c r="AC8" s="4"/>
      <c r="AD8" s="4"/>
      <c r="AE8" s="4"/>
      <c r="AF8" s="4"/>
      <c r="AG8" s="4"/>
      <c r="AH8" s="4"/>
      <c r="AJ8" s="4"/>
      <c r="AK8" s="4"/>
      <c r="AL8" s="3"/>
      <c r="AM8" s="8"/>
      <c r="AN8" s="4"/>
      <c r="AO8" s="3">
        <v>5700</v>
      </c>
      <c r="AP8" s="3">
        <v>1341.6000000000001</v>
      </c>
      <c r="AQ8" s="8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8"/>
      <c r="BG8" s="3"/>
      <c r="BH8" s="3"/>
      <c r="BI8" s="8"/>
      <c r="BJ8" s="3">
        <v>0</v>
      </c>
      <c r="BK8" s="3">
        <v>2677.2</v>
      </c>
      <c r="BL8" s="3">
        <v>0</v>
      </c>
      <c r="BM8" s="3">
        <v>0</v>
      </c>
      <c r="BN8" s="4"/>
      <c r="BO8" s="4"/>
      <c r="BP8" s="8"/>
      <c r="BQ8" s="9">
        <f>SUM(AO8,AP8,BK8)</f>
        <v>9718.7999999999993</v>
      </c>
      <c r="BR8" s="1" t="s">
        <v>31</v>
      </c>
      <c r="BS8" s="5">
        <v>2</v>
      </c>
      <c r="BT8" s="5"/>
      <c r="BU8" s="2">
        <f t="shared" si="0"/>
        <v>5700</v>
      </c>
      <c r="BV8" s="2">
        <f t="shared" si="1"/>
        <v>2677.2</v>
      </c>
      <c r="BW8" s="2">
        <f t="shared" si="2"/>
        <v>1341.6000000000001</v>
      </c>
      <c r="BX8" s="2">
        <f t="shared" si="3"/>
        <v>0</v>
      </c>
      <c r="BY8" s="2">
        <f t="shared" si="4"/>
        <v>0</v>
      </c>
      <c r="BZ8" s="2">
        <f t="shared" si="5"/>
        <v>0</v>
      </c>
      <c r="CA8" s="2">
        <f t="shared" si="6"/>
        <v>9718.8000000000011</v>
      </c>
      <c r="CB8" s="2">
        <f t="shared" si="7"/>
        <v>0</v>
      </c>
    </row>
    <row r="9" spans="1:80">
      <c r="A9" s="5">
        <v>3</v>
      </c>
      <c r="B9" s="1" t="s">
        <v>71</v>
      </c>
      <c r="C9" s="1" t="s">
        <v>213</v>
      </c>
      <c r="D9" s="8">
        <v>8080.3919999999998</v>
      </c>
      <c r="E9" s="3"/>
      <c r="F9" s="3">
        <v>984.96</v>
      </c>
      <c r="G9" s="3"/>
      <c r="H9" s="3">
        <v>891.072</v>
      </c>
      <c r="I9" s="3"/>
      <c r="J9" s="3"/>
      <c r="K9" s="3"/>
      <c r="L9" s="3"/>
      <c r="M9" s="3"/>
      <c r="N9" s="3"/>
      <c r="O9" s="3"/>
      <c r="P9" s="3"/>
      <c r="Q9" s="3"/>
      <c r="R9" s="3"/>
      <c r="S9" s="3">
        <v>816.96</v>
      </c>
      <c r="T9" s="4"/>
      <c r="U9" s="4"/>
      <c r="V9" s="4"/>
      <c r="W9" s="4"/>
      <c r="X9" s="3"/>
      <c r="Y9" s="3"/>
      <c r="Z9" s="4"/>
      <c r="AA9" s="4"/>
      <c r="AB9" s="4"/>
      <c r="AC9" s="4"/>
      <c r="AD9" s="4"/>
      <c r="AE9" s="3"/>
      <c r="AF9" s="4"/>
      <c r="AG9" s="3">
        <f>IF(ISNUMBER(AH9),VLOOKUP(AH9,Domestic1,2)*AG$4)</f>
        <v>468.71999999999997</v>
      </c>
      <c r="AH9" s="4">
        <v>22</v>
      </c>
      <c r="AI9" s="3">
        <v>404.2</v>
      </c>
      <c r="AJ9" s="4"/>
      <c r="AK9" s="4"/>
      <c r="AL9" s="3">
        <v>621.6</v>
      </c>
      <c r="AM9" s="8"/>
      <c r="AN9" s="4"/>
      <c r="AO9" s="4"/>
      <c r="AP9" s="4"/>
      <c r="AQ9" s="8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9"/>
      <c r="BG9" s="3">
        <v>224</v>
      </c>
      <c r="BH9" s="3">
        <v>585</v>
      </c>
      <c r="BI9" s="9"/>
      <c r="BJ9" s="3">
        <v>2792.4</v>
      </c>
      <c r="BK9" s="4"/>
      <c r="BL9" s="4"/>
      <c r="BM9" s="3">
        <v>1973.3999999999999</v>
      </c>
      <c r="BN9" s="4"/>
      <c r="BO9" s="4"/>
      <c r="BP9" s="9"/>
      <c r="BQ9" s="9">
        <f>SUM(F9,H9,S9,AL9,BJ9,BM9)</f>
        <v>8080.3919999999998</v>
      </c>
      <c r="BR9" s="1" t="s">
        <v>71</v>
      </c>
      <c r="BS9" s="5">
        <v>3</v>
      </c>
      <c r="BT9" s="5"/>
      <c r="BU9" s="2">
        <f t="shared" si="0"/>
        <v>2792.4</v>
      </c>
      <c r="BV9" s="2">
        <f t="shared" si="1"/>
        <v>1973.3999999999999</v>
      </c>
      <c r="BW9" s="2">
        <f t="shared" si="2"/>
        <v>984.96</v>
      </c>
      <c r="BX9" s="2">
        <f t="shared" si="3"/>
        <v>891.072</v>
      </c>
      <c r="BY9" s="2">
        <f t="shared" si="4"/>
        <v>816.96</v>
      </c>
      <c r="BZ9" s="2">
        <f t="shared" si="5"/>
        <v>621.6</v>
      </c>
      <c r="CA9" s="2">
        <f t="shared" si="6"/>
        <v>8080.3920000000007</v>
      </c>
      <c r="CB9" s="2">
        <f t="shared" si="7"/>
        <v>0</v>
      </c>
    </row>
    <row r="10" spans="1:80">
      <c r="A10" s="5">
        <v>4</v>
      </c>
      <c r="B10" s="1" t="s">
        <v>43</v>
      </c>
      <c r="C10" s="1" t="s">
        <v>32</v>
      </c>
      <c r="D10" s="8">
        <v>6664.24</v>
      </c>
      <c r="E10" s="3"/>
      <c r="F10" s="3">
        <v>671.84</v>
      </c>
      <c r="G10" s="3"/>
      <c r="H10" s="3">
        <v>1310.3999999999999</v>
      </c>
      <c r="I10" s="3"/>
      <c r="J10" s="3"/>
      <c r="K10" s="3"/>
      <c r="L10" s="3"/>
      <c r="M10" s="3"/>
      <c r="N10" s="3"/>
      <c r="O10" s="3">
        <v>1280</v>
      </c>
      <c r="P10" s="3"/>
      <c r="Q10" s="3"/>
      <c r="R10" s="3"/>
      <c r="S10" s="3">
        <v>1472</v>
      </c>
      <c r="T10" s="4"/>
      <c r="U10" s="4"/>
      <c r="V10" s="4"/>
      <c r="W10" s="4"/>
      <c r="X10" s="3"/>
      <c r="Y10" s="3"/>
      <c r="Z10" s="4"/>
      <c r="AA10" s="4"/>
      <c r="AB10" s="4"/>
      <c r="AC10" s="4"/>
      <c r="AD10" s="4"/>
      <c r="AE10" s="4"/>
      <c r="AF10" s="4"/>
      <c r="AG10" s="3"/>
      <c r="AH10" s="4"/>
      <c r="AJ10" s="4"/>
      <c r="AK10" s="4"/>
      <c r="AL10" s="3"/>
      <c r="AM10" s="8"/>
      <c r="AN10" s="4"/>
      <c r="AO10" s="4"/>
      <c r="AP10" s="4"/>
      <c r="AQ10" s="8"/>
      <c r="AR10" s="4"/>
      <c r="AS10" s="3">
        <v>1120</v>
      </c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9"/>
      <c r="BG10" s="3"/>
      <c r="BH10" s="3">
        <v>810</v>
      </c>
      <c r="BI10" s="9"/>
      <c r="BJ10" s="5"/>
      <c r="BK10" s="5"/>
      <c r="BL10" s="5"/>
      <c r="BM10" s="3"/>
      <c r="BP10" s="9"/>
      <c r="BQ10" s="9">
        <f>SUM(F10,H10,O10,S10,AS10,BH10)</f>
        <v>6664.24</v>
      </c>
      <c r="BR10" s="1" t="s">
        <v>43</v>
      </c>
      <c r="BS10" s="5">
        <v>4</v>
      </c>
      <c r="BT10" s="5"/>
      <c r="BU10" s="2">
        <f t="shared" si="0"/>
        <v>1472</v>
      </c>
      <c r="BV10" s="2">
        <f t="shared" si="1"/>
        <v>1310.3999999999999</v>
      </c>
      <c r="BW10" s="2">
        <f t="shared" si="2"/>
        <v>1280</v>
      </c>
      <c r="BX10" s="2">
        <f t="shared" si="3"/>
        <v>1120</v>
      </c>
      <c r="BY10" s="2">
        <f t="shared" si="4"/>
        <v>810</v>
      </c>
      <c r="BZ10" s="2">
        <f t="shared" si="5"/>
        <v>671.84</v>
      </c>
      <c r="CA10" s="2">
        <f t="shared" si="6"/>
        <v>6664.24</v>
      </c>
      <c r="CB10" s="2">
        <f t="shared" si="7"/>
        <v>0</v>
      </c>
    </row>
    <row r="11" spans="1:80">
      <c r="A11" s="5">
        <v>5</v>
      </c>
      <c r="B11" s="1" t="s">
        <v>41</v>
      </c>
      <c r="C11" s="1" t="s">
        <v>42</v>
      </c>
      <c r="D11" s="8">
        <v>6193.92</v>
      </c>
      <c r="E11" s="3"/>
      <c r="F11" s="3">
        <v>422.55999999999995</v>
      </c>
      <c r="G11" s="3"/>
      <c r="H11" s="3">
        <v>1612.8</v>
      </c>
      <c r="I11" s="3"/>
      <c r="J11" s="3"/>
      <c r="K11" s="3"/>
      <c r="L11" s="3"/>
      <c r="M11" s="3"/>
      <c r="N11" s="3"/>
      <c r="O11" s="3">
        <v>444.79999999999995</v>
      </c>
      <c r="P11" s="3"/>
      <c r="Q11" s="3"/>
      <c r="R11" s="3"/>
      <c r="S11" s="3">
        <v>1192.3200000000002</v>
      </c>
      <c r="T11" s="4"/>
      <c r="U11" s="4"/>
      <c r="V11" s="4"/>
      <c r="W11" s="4"/>
      <c r="X11" s="3"/>
      <c r="Y11" s="3"/>
      <c r="Z11" s="4"/>
      <c r="AA11" s="4"/>
      <c r="AB11" s="4"/>
      <c r="AC11" s="4"/>
      <c r="AD11" s="4"/>
      <c r="AE11" s="3"/>
      <c r="AF11" s="4"/>
      <c r="AG11" s="3">
        <f>IF(ISNUMBER(AH11),VLOOKUP(AH11,Domestic1,2)*AG$4)</f>
        <v>1440</v>
      </c>
      <c r="AH11" s="4">
        <v>1</v>
      </c>
      <c r="AJ11" s="4"/>
      <c r="AK11" s="3">
        <v>784</v>
      </c>
      <c r="AL11" s="3"/>
      <c r="AM11" s="8"/>
      <c r="AN11" s="4"/>
      <c r="AO11" s="4"/>
      <c r="AP11" s="3">
        <v>0</v>
      </c>
      <c r="AQ11" s="8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3"/>
      <c r="BE11" s="4"/>
      <c r="BF11" s="9"/>
      <c r="BG11" s="3"/>
      <c r="BH11" s="3">
        <v>720</v>
      </c>
      <c r="BI11" s="9"/>
      <c r="BJ11" s="3">
        <v>0</v>
      </c>
      <c r="BK11" s="5"/>
      <c r="BL11" s="5"/>
      <c r="BM11" s="3">
        <v>0</v>
      </c>
      <c r="BP11" s="9"/>
      <c r="BQ11" s="9">
        <f>SUM(H11,O11,S11,AG11,AK11,BH11)</f>
        <v>6193.92</v>
      </c>
      <c r="BR11" s="1" t="s">
        <v>41</v>
      </c>
      <c r="BS11" s="5">
        <v>5</v>
      </c>
      <c r="BT11" s="5"/>
      <c r="BU11" s="2">
        <f t="shared" si="0"/>
        <v>1612.8</v>
      </c>
      <c r="BV11" s="2">
        <f t="shared" si="1"/>
        <v>1440</v>
      </c>
      <c r="BW11" s="2">
        <f t="shared" si="2"/>
        <v>1192.3200000000002</v>
      </c>
      <c r="BX11" s="2">
        <f t="shared" si="3"/>
        <v>784</v>
      </c>
      <c r="BY11" s="2">
        <f t="shared" si="4"/>
        <v>720</v>
      </c>
      <c r="BZ11" s="2">
        <f t="shared" si="5"/>
        <v>444.79999999999995</v>
      </c>
      <c r="CA11" s="2">
        <f t="shared" si="6"/>
        <v>6193.920000000001</v>
      </c>
      <c r="CB11" s="2">
        <f t="shared" si="7"/>
        <v>0</v>
      </c>
    </row>
    <row r="12" spans="1:80">
      <c r="A12" s="5">
        <v>6</v>
      </c>
      <c r="B12" s="1" t="s">
        <v>212</v>
      </c>
      <c r="C12" s="1" t="s">
        <v>213</v>
      </c>
      <c r="D12" s="8">
        <v>6020</v>
      </c>
      <c r="E12" s="3"/>
      <c r="F12" s="3">
        <v>1368</v>
      </c>
      <c r="G12" s="3"/>
      <c r="H12" s="3">
        <v>2016</v>
      </c>
      <c r="I12" s="3"/>
      <c r="J12" s="3"/>
      <c r="K12" s="3"/>
      <c r="L12" s="3"/>
      <c r="M12" s="3"/>
      <c r="N12" s="3"/>
      <c r="O12" s="3">
        <v>1440</v>
      </c>
      <c r="P12" s="3"/>
      <c r="Q12" s="3"/>
      <c r="R12" s="3"/>
      <c r="S12" s="3">
        <v>1196</v>
      </c>
      <c r="T12" s="4"/>
      <c r="U12" s="4"/>
      <c r="V12" s="4"/>
      <c r="W12" s="4"/>
      <c r="X12" s="3"/>
      <c r="Y12" s="3"/>
      <c r="Z12" s="4"/>
      <c r="AA12" s="4"/>
      <c r="AB12" s="4"/>
      <c r="AC12" s="4"/>
      <c r="AD12" s="4"/>
      <c r="AE12" s="4"/>
      <c r="AF12" s="4"/>
      <c r="AG12" s="3"/>
      <c r="AH12" s="4"/>
      <c r="AJ12" s="4"/>
      <c r="AK12" s="4"/>
      <c r="AL12" s="3"/>
      <c r="AM12" s="8"/>
      <c r="AN12" s="4"/>
      <c r="AO12" s="4"/>
      <c r="AP12" s="4"/>
      <c r="AQ12" s="8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9"/>
      <c r="BG12" s="3"/>
      <c r="BH12" s="3"/>
      <c r="BI12" s="9"/>
      <c r="BJ12" s="4"/>
      <c r="BK12" s="4"/>
      <c r="BL12" s="4"/>
      <c r="BM12" s="3"/>
      <c r="BN12" s="4"/>
      <c r="BO12" s="4"/>
      <c r="BP12" s="9"/>
      <c r="BQ12" s="9">
        <f>SUM(F12,H12,O12,S12)</f>
        <v>6020</v>
      </c>
      <c r="BR12" s="1" t="s">
        <v>212</v>
      </c>
      <c r="BS12" s="5">
        <v>6</v>
      </c>
      <c r="BU12" s="2">
        <f t="shared" si="0"/>
        <v>2016</v>
      </c>
      <c r="BV12" s="2">
        <f t="shared" si="1"/>
        <v>1440</v>
      </c>
      <c r="BW12" s="2">
        <f t="shared" si="2"/>
        <v>1368</v>
      </c>
      <c r="BX12" s="2">
        <f t="shared" si="3"/>
        <v>1196</v>
      </c>
      <c r="BY12" s="2">
        <f t="shared" si="4"/>
        <v>0</v>
      </c>
      <c r="BZ12" s="2">
        <f t="shared" si="5"/>
        <v>0</v>
      </c>
      <c r="CA12" s="2">
        <f t="shared" si="6"/>
        <v>6020</v>
      </c>
      <c r="CB12" s="2">
        <f t="shared" si="7"/>
        <v>0</v>
      </c>
    </row>
    <row r="13" spans="1:80">
      <c r="A13" s="5">
        <v>7</v>
      </c>
      <c r="B13" s="1" t="s">
        <v>35</v>
      </c>
      <c r="C13" s="1" t="s">
        <v>36</v>
      </c>
      <c r="D13" s="8">
        <v>5833.0240000000003</v>
      </c>
      <c r="E13" s="3"/>
      <c r="F13" s="3">
        <v>152</v>
      </c>
      <c r="G13" s="3"/>
      <c r="H13" s="3">
        <v>1298.3040000000001</v>
      </c>
      <c r="I13" s="3"/>
      <c r="J13" s="3"/>
      <c r="K13" s="3"/>
      <c r="L13" s="3"/>
      <c r="M13" s="3"/>
      <c r="N13" s="3"/>
      <c r="O13" s="3">
        <v>1036.8000000000002</v>
      </c>
      <c r="P13" s="3"/>
      <c r="Q13" s="3"/>
      <c r="R13" s="3"/>
      <c r="S13" s="3">
        <v>805.92</v>
      </c>
      <c r="T13" s="4"/>
      <c r="U13" s="4"/>
      <c r="V13" s="4"/>
      <c r="W13" s="4"/>
      <c r="X13" s="3">
        <v>640</v>
      </c>
      <c r="Y13" s="3">
        <v>220</v>
      </c>
      <c r="Z13" s="4"/>
      <c r="AA13" s="4"/>
      <c r="AB13" s="4"/>
      <c r="AC13" s="4"/>
      <c r="AD13" s="4"/>
      <c r="AE13" s="4"/>
      <c r="AF13" s="4"/>
      <c r="AG13" s="3">
        <f t="shared" ref="AG13:AG22" si="8">IF(ISNUMBER(AH13),VLOOKUP(AH13,Domestic1,2)*AG$4)</f>
        <v>1062.72</v>
      </c>
      <c r="AH13" s="4">
        <v>3</v>
      </c>
      <c r="AJ13" s="4"/>
      <c r="AK13" s="4"/>
      <c r="AL13" s="3"/>
      <c r="AM13" s="8"/>
      <c r="AN13" s="4"/>
      <c r="AO13" s="4"/>
      <c r="AP13" s="4"/>
      <c r="AQ13" s="8"/>
      <c r="AR13" s="4"/>
      <c r="AS13" s="4"/>
      <c r="AT13" s="4"/>
      <c r="AU13" s="4"/>
      <c r="AV13" s="4"/>
      <c r="AW13" s="4"/>
      <c r="AX13" s="3">
        <v>70</v>
      </c>
      <c r="AY13" s="4"/>
      <c r="AZ13" s="4"/>
      <c r="BA13" s="4"/>
      <c r="BB13" s="4"/>
      <c r="BC13" s="4"/>
      <c r="BD13" s="3">
        <v>360</v>
      </c>
      <c r="BE13" s="4"/>
      <c r="BF13" s="9"/>
      <c r="BG13" s="3"/>
      <c r="BH13" s="3">
        <v>900</v>
      </c>
      <c r="BI13" s="9"/>
      <c r="BJ13" s="5"/>
      <c r="BK13" s="5"/>
      <c r="BL13" s="5"/>
      <c r="BM13" s="3"/>
      <c r="BP13" s="9"/>
      <c r="BQ13" s="9">
        <f>SUM(H13,X13,O13,S13,AG13,BH13)</f>
        <v>5743.7440000000006</v>
      </c>
      <c r="BR13" s="1" t="s">
        <v>35</v>
      </c>
      <c r="BS13" s="5">
        <v>7</v>
      </c>
      <c r="BT13" s="5"/>
      <c r="BU13" s="2">
        <f t="shared" si="0"/>
        <v>1298.3040000000001</v>
      </c>
      <c r="BV13" s="2">
        <f t="shared" si="1"/>
        <v>1062.72</v>
      </c>
      <c r="BW13" s="2">
        <f t="shared" si="2"/>
        <v>1036.8000000000002</v>
      </c>
      <c r="BX13" s="2">
        <f t="shared" si="3"/>
        <v>900</v>
      </c>
      <c r="BY13" s="2">
        <f t="shared" si="4"/>
        <v>805.92</v>
      </c>
      <c r="BZ13" s="2">
        <f t="shared" si="5"/>
        <v>640</v>
      </c>
      <c r="CA13" s="2">
        <f t="shared" si="6"/>
        <v>5743.7440000000006</v>
      </c>
      <c r="CB13" s="2">
        <f t="shared" si="7"/>
        <v>0</v>
      </c>
    </row>
    <row r="14" spans="1:80">
      <c r="A14" s="5">
        <v>8</v>
      </c>
      <c r="B14" s="1" t="s">
        <v>104</v>
      </c>
      <c r="C14" s="1" t="s">
        <v>105</v>
      </c>
      <c r="D14" s="8">
        <v>4858.5280000000002</v>
      </c>
      <c r="E14" s="3"/>
      <c r="F14" s="3">
        <v>404.32000000000005</v>
      </c>
      <c r="G14" s="3"/>
      <c r="H14" s="3">
        <v>1306.3679999999999</v>
      </c>
      <c r="I14" s="4"/>
      <c r="J14" s="4"/>
      <c r="K14" s="4"/>
      <c r="L14" s="4"/>
      <c r="M14" s="4"/>
      <c r="N14" s="4"/>
      <c r="O14" s="3">
        <v>1033.5999999999999</v>
      </c>
      <c r="P14" s="4"/>
      <c r="Q14" s="4"/>
      <c r="R14" s="4"/>
      <c r="S14" s="3"/>
      <c r="T14" s="3">
        <v>288</v>
      </c>
      <c r="U14" s="4"/>
      <c r="V14" s="4"/>
      <c r="W14" s="4"/>
      <c r="X14" s="3"/>
      <c r="Y14" s="3"/>
      <c r="Z14" s="4"/>
      <c r="AA14" s="4"/>
      <c r="AB14" s="4"/>
      <c r="AC14" s="4"/>
      <c r="AD14" s="4"/>
      <c r="AE14" s="4"/>
      <c r="AF14" s="4"/>
      <c r="AG14" s="3">
        <f t="shared" si="8"/>
        <v>849.6</v>
      </c>
      <c r="AH14" s="4">
        <v>7</v>
      </c>
      <c r="AJ14" s="3"/>
      <c r="AK14" s="3"/>
      <c r="AL14" s="3"/>
      <c r="AM14" s="9"/>
      <c r="AN14" s="3"/>
      <c r="AO14" s="3"/>
      <c r="AP14" s="3"/>
      <c r="AQ14" s="9"/>
      <c r="AR14" s="4"/>
      <c r="AS14" s="3">
        <v>896</v>
      </c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3">
        <v>288</v>
      </c>
      <c r="BE14" s="4"/>
      <c r="BF14" s="9"/>
      <c r="BG14" s="3"/>
      <c r="BH14" s="3"/>
      <c r="BI14" s="9"/>
      <c r="BP14" s="9"/>
      <c r="BQ14" s="9">
        <f>SUM(F14,H14,O14,T14,AG14,AS14)</f>
        <v>4777.8879999999999</v>
      </c>
      <c r="BR14" s="1" t="s">
        <v>104</v>
      </c>
      <c r="BS14" s="5">
        <v>8</v>
      </c>
      <c r="BT14" s="5"/>
      <c r="BU14" s="2">
        <f t="shared" si="0"/>
        <v>1306.3679999999999</v>
      </c>
      <c r="BV14" s="2">
        <f t="shared" si="1"/>
        <v>1033.5999999999999</v>
      </c>
      <c r="BW14" s="2">
        <f t="shared" si="2"/>
        <v>896</v>
      </c>
      <c r="BX14" s="2">
        <f t="shared" si="3"/>
        <v>849.6</v>
      </c>
      <c r="BY14" s="2">
        <f t="shared" si="4"/>
        <v>404.32000000000005</v>
      </c>
      <c r="BZ14" s="2">
        <f t="shared" si="5"/>
        <v>288</v>
      </c>
      <c r="CA14" s="2">
        <f t="shared" si="6"/>
        <v>4777.8879999999999</v>
      </c>
      <c r="CB14" s="2">
        <f t="shared" si="7"/>
        <v>0</v>
      </c>
    </row>
    <row r="15" spans="1:80">
      <c r="A15" s="5">
        <v>9</v>
      </c>
      <c r="B15" s="1" t="s">
        <v>68</v>
      </c>
      <c r="C15" s="1" t="s">
        <v>218</v>
      </c>
      <c r="D15" s="8">
        <v>4768.28</v>
      </c>
      <c r="E15" s="3"/>
      <c r="F15" s="3">
        <v>1216</v>
      </c>
      <c r="G15" s="3"/>
      <c r="H15" s="3">
        <v>1814.3999999999999</v>
      </c>
      <c r="I15" s="3"/>
      <c r="J15" s="3"/>
      <c r="K15" s="3"/>
      <c r="L15" s="3"/>
      <c r="M15" s="3"/>
      <c r="N15" s="3"/>
      <c r="O15" s="3">
        <v>1030.4000000000001</v>
      </c>
      <c r="P15" s="3"/>
      <c r="Q15" s="3"/>
      <c r="R15" s="3"/>
      <c r="S15" s="3">
        <v>182.16</v>
      </c>
      <c r="T15" s="4"/>
      <c r="U15" s="4"/>
      <c r="V15" s="4"/>
      <c r="W15" s="4"/>
      <c r="X15" s="3"/>
      <c r="Y15" s="3"/>
      <c r="Z15" s="4"/>
      <c r="AA15" s="4"/>
      <c r="AB15" s="4"/>
      <c r="AC15" s="4"/>
      <c r="AD15" s="4"/>
      <c r="AE15" s="4"/>
      <c r="AF15" s="4"/>
      <c r="AG15" s="3">
        <f t="shared" si="8"/>
        <v>485.28000000000003</v>
      </c>
      <c r="AH15" s="4">
        <v>18</v>
      </c>
      <c r="AJ15" s="4"/>
      <c r="AK15" s="4"/>
      <c r="AL15" s="3"/>
      <c r="AM15" s="8"/>
      <c r="AN15" s="4"/>
      <c r="AO15" s="3">
        <v>0</v>
      </c>
      <c r="AP15" s="4"/>
      <c r="AQ15" s="8"/>
      <c r="AR15" s="4"/>
      <c r="AS15" s="3">
        <v>0</v>
      </c>
      <c r="AT15" s="4"/>
      <c r="AU15" s="4"/>
      <c r="AV15" s="3">
        <v>125</v>
      </c>
      <c r="AW15" s="4"/>
      <c r="AX15" s="4"/>
      <c r="AY15" s="4"/>
      <c r="AZ15" s="4"/>
      <c r="BA15" s="4"/>
      <c r="BB15" s="4"/>
      <c r="BC15" s="4"/>
      <c r="BD15" s="3"/>
      <c r="BE15" s="4"/>
      <c r="BF15" s="8"/>
      <c r="BG15" s="3"/>
      <c r="BH15" s="3"/>
      <c r="BI15" s="9"/>
      <c r="BM15" s="3">
        <v>0</v>
      </c>
      <c r="BP15" s="9"/>
      <c r="BQ15" s="9">
        <f>SUM(F15,H15,O15,S15,AG15,AV15)</f>
        <v>4853.24</v>
      </c>
      <c r="BR15" s="1" t="s">
        <v>68</v>
      </c>
      <c r="BS15" s="5">
        <v>9</v>
      </c>
      <c r="BT15" s="5"/>
      <c r="BU15" s="2">
        <f t="shared" si="0"/>
        <v>1814.3999999999999</v>
      </c>
      <c r="BV15" s="2">
        <f t="shared" si="1"/>
        <v>1216</v>
      </c>
      <c r="BW15" s="2">
        <f t="shared" si="2"/>
        <v>1030.4000000000001</v>
      </c>
      <c r="BX15" s="2">
        <f t="shared" si="3"/>
        <v>485.28000000000003</v>
      </c>
      <c r="BY15" s="2">
        <f t="shared" si="4"/>
        <v>182.16</v>
      </c>
      <c r="BZ15" s="2">
        <f t="shared" si="5"/>
        <v>125</v>
      </c>
      <c r="CA15" s="2">
        <f t="shared" si="6"/>
        <v>4853.24</v>
      </c>
      <c r="CB15" s="2">
        <f t="shared" si="7"/>
        <v>0</v>
      </c>
    </row>
    <row r="16" spans="1:80">
      <c r="A16" s="5">
        <v>10</v>
      </c>
      <c r="B16" s="1" t="s">
        <v>54</v>
      </c>
      <c r="C16" s="1" t="s">
        <v>218</v>
      </c>
      <c r="D16" s="8">
        <v>4095.3600000000006</v>
      </c>
      <c r="E16" s="3"/>
      <c r="F16" s="3">
        <v>145.91999999999999</v>
      </c>
      <c r="G16" s="3"/>
      <c r="H16" s="3">
        <v>866.88</v>
      </c>
      <c r="I16" s="3"/>
      <c r="J16" s="3"/>
      <c r="K16" s="3"/>
      <c r="L16" s="3"/>
      <c r="M16" s="3"/>
      <c r="N16" s="3"/>
      <c r="O16" s="3">
        <v>412.8</v>
      </c>
      <c r="P16" s="3"/>
      <c r="Q16" s="3"/>
      <c r="R16" s="3"/>
      <c r="S16" s="3">
        <v>1472</v>
      </c>
      <c r="T16" s="3"/>
      <c r="U16" s="4"/>
      <c r="V16" s="4"/>
      <c r="W16" s="4"/>
      <c r="X16" s="3">
        <v>413.44</v>
      </c>
      <c r="Y16" s="3"/>
      <c r="Z16" s="4"/>
      <c r="AA16" s="4"/>
      <c r="AB16" s="4"/>
      <c r="AC16" s="4"/>
      <c r="AD16" s="4"/>
      <c r="AE16" s="4"/>
      <c r="AF16" s="4"/>
      <c r="AG16" s="3">
        <f t="shared" si="8"/>
        <v>655.19999999999993</v>
      </c>
      <c r="AH16" s="4">
        <v>13</v>
      </c>
      <c r="AJ16" s="4"/>
      <c r="AK16" s="4"/>
      <c r="AL16" s="3"/>
      <c r="AM16" s="8"/>
      <c r="AN16" s="4"/>
      <c r="AO16" s="4"/>
      <c r="AP16" s="4"/>
      <c r="AQ16" s="8"/>
      <c r="AR16" s="4"/>
      <c r="AS16" s="3">
        <v>302.40000000000003</v>
      </c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3"/>
      <c r="BE16" s="4"/>
      <c r="BF16" s="9"/>
      <c r="BG16" s="3"/>
      <c r="BH16" s="3"/>
      <c r="BI16" s="9"/>
      <c r="BM16" s="3"/>
      <c r="BP16" s="9"/>
      <c r="BQ16" s="9">
        <f>SUM(H16,O16,S16,X16,AG16,AS16)</f>
        <v>4122.72</v>
      </c>
      <c r="BR16" s="1" t="s">
        <v>54</v>
      </c>
      <c r="BS16" s="5">
        <v>10</v>
      </c>
      <c r="BT16" s="5"/>
      <c r="BU16" s="2">
        <f t="shared" si="0"/>
        <v>1472</v>
      </c>
      <c r="BV16" s="2">
        <f t="shared" si="1"/>
        <v>866.88</v>
      </c>
      <c r="BW16" s="2">
        <f t="shared" si="2"/>
        <v>655.19999999999993</v>
      </c>
      <c r="BX16" s="2">
        <f t="shared" si="3"/>
        <v>413.44</v>
      </c>
      <c r="BY16" s="2">
        <f t="shared" si="4"/>
        <v>412.8</v>
      </c>
      <c r="BZ16" s="2">
        <f t="shared" si="5"/>
        <v>302.40000000000003</v>
      </c>
      <c r="CA16" s="2">
        <f t="shared" si="6"/>
        <v>4122.72</v>
      </c>
      <c r="CB16" s="2">
        <f t="shared" si="7"/>
        <v>0</v>
      </c>
    </row>
    <row r="17" spans="1:80">
      <c r="A17" s="5">
        <v>11</v>
      </c>
      <c r="B17" s="1" t="s">
        <v>38</v>
      </c>
      <c r="C17" s="1" t="s">
        <v>218</v>
      </c>
      <c r="D17" s="8">
        <v>4058.2240000000002</v>
      </c>
      <c r="E17" s="3">
        <v>207.36</v>
      </c>
      <c r="F17" s="3">
        <v>416.48</v>
      </c>
      <c r="G17" s="3"/>
      <c r="H17" s="3">
        <v>874.94399999999996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>
        <v>1184.96</v>
      </c>
      <c r="T17" s="3">
        <v>256</v>
      </c>
      <c r="U17" s="4"/>
      <c r="V17" s="4"/>
      <c r="W17" s="4"/>
      <c r="X17" s="3">
        <v>277.76</v>
      </c>
      <c r="Y17" s="3"/>
      <c r="Z17" s="4"/>
      <c r="AA17" s="4"/>
      <c r="AB17" s="4"/>
      <c r="AC17" s="4"/>
      <c r="AD17" s="4"/>
      <c r="AE17" s="4"/>
      <c r="AF17" s="4"/>
      <c r="AG17" s="3">
        <f t="shared" si="8"/>
        <v>282.24</v>
      </c>
      <c r="AH17" s="4">
        <v>37</v>
      </c>
      <c r="AJ17" s="3"/>
      <c r="AK17" s="3"/>
      <c r="AL17" s="3">
        <v>378</v>
      </c>
      <c r="AM17" s="9"/>
      <c r="AN17" s="3"/>
      <c r="AO17" s="3">
        <v>0</v>
      </c>
      <c r="AP17" s="4"/>
      <c r="AQ17" s="9"/>
      <c r="AR17" s="4"/>
      <c r="AS17" s="3">
        <v>483.84000000000003</v>
      </c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3"/>
      <c r="BE17" s="4"/>
      <c r="BF17" s="8"/>
      <c r="BG17" s="4"/>
      <c r="BH17" s="3">
        <v>720</v>
      </c>
      <c r="BI17" s="9"/>
      <c r="BM17" s="3">
        <v>0</v>
      </c>
      <c r="BP17" s="9"/>
      <c r="BQ17" s="9">
        <f>SUM(F17,H17,S17,AL17,AS17,BH17)</f>
        <v>4058.2240000000002</v>
      </c>
      <c r="BR17" s="1" t="s">
        <v>38</v>
      </c>
      <c r="BS17" s="5">
        <v>11</v>
      </c>
      <c r="BT17" s="5"/>
      <c r="BU17" s="2">
        <f t="shared" si="0"/>
        <v>1184.96</v>
      </c>
      <c r="BV17" s="2">
        <f t="shared" si="1"/>
        <v>874.94399999999996</v>
      </c>
      <c r="BW17" s="2">
        <f t="shared" si="2"/>
        <v>720</v>
      </c>
      <c r="BX17" s="2">
        <f t="shared" si="3"/>
        <v>483.84000000000003</v>
      </c>
      <c r="BY17" s="2">
        <f t="shared" si="4"/>
        <v>416.48</v>
      </c>
      <c r="BZ17" s="2">
        <f t="shared" si="5"/>
        <v>378</v>
      </c>
      <c r="CA17" s="2">
        <f t="shared" si="6"/>
        <v>4058.2240000000002</v>
      </c>
      <c r="CB17" s="2">
        <f t="shared" si="7"/>
        <v>0</v>
      </c>
    </row>
    <row r="18" spans="1:80">
      <c r="A18" s="5">
        <v>12</v>
      </c>
      <c r="B18" s="1" t="s">
        <v>74</v>
      </c>
      <c r="C18" s="1" t="s">
        <v>67</v>
      </c>
      <c r="D18" s="8">
        <v>4049.056</v>
      </c>
      <c r="E18" s="3"/>
      <c r="F18" s="3">
        <v>383.04</v>
      </c>
      <c r="G18" s="3"/>
      <c r="H18" s="3">
        <v>878.976</v>
      </c>
      <c r="I18" s="4"/>
      <c r="J18" s="4"/>
      <c r="K18" s="4"/>
      <c r="L18" s="4"/>
      <c r="M18" s="4"/>
      <c r="N18" s="4"/>
      <c r="O18" s="3">
        <v>160</v>
      </c>
      <c r="P18" s="4"/>
      <c r="Q18" s="4"/>
      <c r="R18" s="4"/>
      <c r="S18" s="3">
        <v>482.08000000000004</v>
      </c>
      <c r="T18" s="3"/>
      <c r="U18" s="4"/>
      <c r="V18" s="4"/>
      <c r="W18" s="4"/>
      <c r="X18" s="3">
        <v>179.2</v>
      </c>
      <c r="Y18" s="3"/>
      <c r="Z18" s="4"/>
      <c r="AA18" s="4"/>
      <c r="AB18" s="4"/>
      <c r="AC18" s="4"/>
      <c r="AD18" s="4"/>
      <c r="AE18" s="4"/>
      <c r="AF18" s="4"/>
      <c r="AG18" s="3">
        <f t="shared" si="8"/>
        <v>838.80000000000007</v>
      </c>
      <c r="AH18" s="4">
        <v>8</v>
      </c>
      <c r="AJ18" s="3"/>
      <c r="AK18" s="3">
        <v>0</v>
      </c>
      <c r="AL18" s="3">
        <v>369.6</v>
      </c>
      <c r="AM18" s="9"/>
      <c r="AN18" s="3"/>
      <c r="AO18" s="3"/>
      <c r="AP18" s="3"/>
      <c r="AQ18" s="9"/>
      <c r="AR18" s="4"/>
      <c r="AS18" s="3">
        <v>1008</v>
      </c>
      <c r="AT18" s="4"/>
      <c r="AU18" s="4"/>
      <c r="AV18" s="4"/>
      <c r="AW18" s="4"/>
      <c r="AX18" s="4"/>
      <c r="AY18" s="4"/>
      <c r="AZ18" s="4"/>
      <c r="BA18" s="3">
        <v>80</v>
      </c>
      <c r="BB18" s="4"/>
      <c r="BC18" s="4"/>
      <c r="BD18" s="3">
        <v>324</v>
      </c>
      <c r="BE18" s="4"/>
      <c r="BF18" s="8"/>
      <c r="BG18" s="4"/>
      <c r="BH18" s="3">
        <v>251.99999999999997</v>
      </c>
      <c r="BI18" s="9"/>
      <c r="BP18" s="9"/>
      <c r="BQ18" s="9">
        <f>SUM(F18,H18,S18,AG18,AL18,AS18)</f>
        <v>3960.4960000000001</v>
      </c>
      <c r="BR18" s="1" t="s">
        <v>74</v>
      </c>
      <c r="BS18" s="5">
        <v>12</v>
      </c>
      <c r="BT18" s="5"/>
      <c r="BU18" s="2">
        <f t="shared" si="0"/>
        <v>1008</v>
      </c>
      <c r="BV18" s="2">
        <f t="shared" si="1"/>
        <v>878.976</v>
      </c>
      <c r="BW18" s="2">
        <f t="shared" si="2"/>
        <v>838.80000000000007</v>
      </c>
      <c r="BX18" s="2">
        <f t="shared" si="3"/>
        <v>482.08000000000004</v>
      </c>
      <c r="BY18" s="2">
        <f t="shared" si="4"/>
        <v>383.04</v>
      </c>
      <c r="BZ18" s="2">
        <f t="shared" si="5"/>
        <v>369.6</v>
      </c>
      <c r="CA18" s="2">
        <f t="shared" si="6"/>
        <v>3960.4960000000001</v>
      </c>
      <c r="CB18" s="2">
        <f t="shared" si="7"/>
        <v>0</v>
      </c>
    </row>
    <row r="19" spans="1:80">
      <c r="A19" s="5">
        <v>13</v>
      </c>
      <c r="B19" s="1" t="s">
        <v>66</v>
      </c>
      <c r="C19" s="1" t="s">
        <v>67</v>
      </c>
      <c r="D19" s="8">
        <v>3973.616</v>
      </c>
      <c r="E19" s="3">
        <v>432</v>
      </c>
      <c r="F19" s="3">
        <v>988</v>
      </c>
      <c r="G19" s="3"/>
      <c r="H19" s="3">
        <v>556.41599999999994</v>
      </c>
      <c r="I19" s="4"/>
      <c r="J19" s="4"/>
      <c r="K19" s="4"/>
      <c r="L19" s="4"/>
      <c r="M19" s="4"/>
      <c r="N19" s="4"/>
      <c r="O19" s="3">
        <v>691.2</v>
      </c>
      <c r="P19" s="4"/>
      <c r="Q19" s="4"/>
      <c r="R19" s="4"/>
      <c r="S19" s="3">
        <v>478.40000000000003</v>
      </c>
      <c r="T19" s="3"/>
      <c r="U19" s="4"/>
      <c r="V19" s="4"/>
      <c r="W19" s="4"/>
      <c r="X19" s="3">
        <v>284.16000000000003</v>
      </c>
      <c r="Y19" s="3">
        <v>176</v>
      </c>
      <c r="Z19" s="4"/>
      <c r="AA19" s="4"/>
      <c r="AB19" s="4"/>
      <c r="AC19" s="4"/>
      <c r="AD19" s="4"/>
      <c r="AE19" s="4"/>
      <c r="AF19" s="4"/>
      <c r="AG19" s="3">
        <f t="shared" si="8"/>
        <v>676.80000000000007</v>
      </c>
      <c r="AH19" s="4">
        <v>10</v>
      </c>
      <c r="AJ19" s="4"/>
      <c r="AK19" s="4"/>
      <c r="AL19" s="3">
        <v>613.19999999999993</v>
      </c>
      <c r="AM19" s="8"/>
      <c r="AN19" s="3">
        <v>100.32</v>
      </c>
      <c r="AO19" s="3"/>
      <c r="AP19" s="3"/>
      <c r="AQ19" s="8"/>
      <c r="AR19" s="4"/>
      <c r="AS19" s="3">
        <v>488.32000000000005</v>
      </c>
      <c r="AT19" s="4"/>
      <c r="AU19" s="4"/>
      <c r="AV19" s="4"/>
      <c r="AW19" s="4"/>
      <c r="AX19" s="4"/>
      <c r="AY19" s="4"/>
      <c r="AZ19" s="4"/>
      <c r="BA19" s="3">
        <v>90</v>
      </c>
      <c r="BB19" s="4"/>
      <c r="BC19" s="4"/>
      <c r="BD19" s="3"/>
      <c r="BE19" s="4"/>
      <c r="BF19" s="8"/>
      <c r="BG19" s="4"/>
      <c r="BH19" s="3">
        <v>392.40000000000003</v>
      </c>
      <c r="BI19" s="9"/>
      <c r="BN19" s="3">
        <v>46.2</v>
      </c>
      <c r="BO19" s="3"/>
      <c r="BP19" s="9"/>
      <c r="BQ19" s="9">
        <f>SUM(F19,H19,O19,AG19,AL19,AS19)</f>
        <v>4013.9360000000001</v>
      </c>
      <c r="BR19" s="1" t="s">
        <v>66</v>
      </c>
      <c r="BS19" s="5">
        <v>13</v>
      </c>
      <c r="BT19" s="5"/>
      <c r="BU19" s="2">
        <f t="shared" si="0"/>
        <v>988</v>
      </c>
      <c r="BV19" s="2">
        <f t="shared" si="1"/>
        <v>691.2</v>
      </c>
      <c r="BW19" s="2">
        <f t="shared" si="2"/>
        <v>676.80000000000007</v>
      </c>
      <c r="BX19" s="2">
        <f t="shared" si="3"/>
        <v>613.19999999999993</v>
      </c>
      <c r="BY19" s="2">
        <f t="shared" si="4"/>
        <v>556.41599999999994</v>
      </c>
      <c r="BZ19" s="2">
        <f t="shared" si="5"/>
        <v>488.32000000000005</v>
      </c>
      <c r="CA19" s="2">
        <f t="shared" si="6"/>
        <v>4013.9360000000001</v>
      </c>
      <c r="CB19" s="2">
        <f t="shared" si="7"/>
        <v>0</v>
      </c>
    </row>
    <row r="20" spans="1:80">
      <c r="A20" s="5">
        <v>14</v>
      </c>
      <c r="B20" s="1" t="s">
        <v>77</v>
      </c>
      <c r="C20" s="1" t="s">
        <v>221</v>
      </c>
      <c r="D20" s="8">
        <v>3929.0479999999998</v>
      </c>
      <c r="E20" s="3"/>
      <c r="F20" s="3">
        <v>659.68</v>
      </c>
      <c r="G20" s="3"/>
      <c r="H20" s="3">
        <v>540.28800000000001</v>
      </c>
      <c r="I20" s="3"/>
      <c r="J20" s="3"/>
      <c r="K20" s="3"/>
      <c r="L20" s="3"/>
      <c r="M20" s="3"/>
      <c r="N20" s="3"/>
      <c r="O20" s="3">
        <v>700.8</v>
      </c>
      <c r="P20" s="3"/>
      <c r="Q20" s="3"/>
      <c r="R20" s="3"/>
      <c r="S20" s="3">
        <v>813.28</v>
      </c>
      <c r="T20" s="3"/>
      <c r="U20" s="4"/>
      <c r="V20" s="4"/>
      <c r="W20" s="4"/>
      <c r="X20" s="3">
        <v>512</v>
      </c>
      <c r="Y20" s="3"/>
      <c r="Z20" s="4"/>
      <c r="AA20" s="4"/>
      <c r="AB20" s="4"/>
      <c r="AC20" s="4"/>
      <c r="AD20" s="4"/>
      <c r="AE20" s="4"/>
      <c r="AF20" s="4"/>
      <c r="AG20" s="3">
        <f t="shared" si="8"/>
        <v>668.87999999999988</v>
      </c>
      <c r="AH20" s="4">
        <v>11</v>
      </c>
      <c r="AJ20" s="4"/>
      <c r="AK20" s="4"/>
      <c r="AL20" s="3"/>
      <c r="AM20" s="8"/>
      <c r="AN20" s="4"/>
      <c r="AO20" s="4"/>
      <c r="AP20" s="4"/>
      <c r="AQ20" s="8"/>
      <c r="AR20" s="4"/>
      <c r="AS20" s="3">
        <v>492.80000000000007</v>
      </c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3"/>
      <c r="BE20" s="4"/>
      <c r="BF20" s="8"/>
      <c r="BG20" s="3"/>
      <c r="BH20" s="3">
        <v>581.4</v>
      </c>
      <c r="BI20" s="9"/>
      <c r="BM20" s="3">
        <v>0</v>
      </c>
      <c r="BP20" s="9"/>
      <c r="BQ20" s="9">
        <f>SUM(F20,H20,O20,S20,AG20,BH20)</f>
        <v>3964.328</v>
      </c>
      <c r="BR20" s="1" t="s">
        <v>77</v>
      </c>
      <c r="BS20" s="5">
        <v>14</v>
      </c>
      <c r="BT20" s="5"/>
      <c r="BU20" s="2">
        <f t="shared" si="0"/>
        <v>813.28</v>
      </c>
      <c r="BV20" s="2">
        <f t="shared" si="1"/>
        <v>700.8</v>
      </c>
      <c r="BW20" s="2">
        <f t="shared" si="2"/>
        <v>668.87999999999988</v>
      </c>
      <c r="BX20" s="2">
        <f t="shared" si="3"/>
        <v>659.68</v>
      </c>
      <c r="BY20" s="2">
        <f t="shared" si="4"/>
        <v>581.4</v>
      </c>
      <c r="BZ20" s="2">
        <f t="shared" si="5"/>
        <v>540.28800000000001</v>
      </c>
      <c r="CA20" s="2">
        <f t="shared" si="6"/>
        <v>3964.328</v>
      </c>
      <c r="CB20" s="2">
        <f t="shared" si="7"/>
        <v>0</v>
      </c>
    </row>
    <row r="21" spans="1:80">
      <c r="A21" s="5">
        <v>15</v>
      </c>
      <c r="B21" s="1" t="s">
        <v>63</v>
      </c>
      <c r="C21" s="1" t="s">
        <v>49</v>
      </c>
      <c r="D21" s="8">
        <v>3448.16</v>
      </c>
      <c r="E21" s="3"/>
      <c r="F21" s="3"/>
      <c r="G21" s="3"/>
      <c r="H21" s="3">
        <v>0</v>
      </c>
      <c r="I21" s="4"/>
      <c r="J21" s="3">
        <v>54</v>
      </c>
      <c r="K21" s="4"/>
      <c r="L21" s="4"/>
      <c r="M21" s="4"/>
      <c r="N21" s="4"/>
      <c r="O21" s="3">
        <v>422.40000000000003</v>
      </c>
      <c r="P21" s="4"/>
      <c r="Q21" s="4"/>
      <c r="R21" s="4"/>
      <c r="S21" s="3">
        <v>798.56</v>
      </c>
      <c r="T21" s="3">
        <v>208</v>
      </c>
      <c r="U21" s="3">
        <v>120</v>
      </c>
      <c r="V21" s="4"/>
      <c r="W21" s="3">
        <v>112.5</v>
      </c>
      <c r="X21" s="3">
        <v>576</v>
      </c>
      <c r="Y21" s="3"/>
      <c r="Z21" s="4"/>
      <c r="AA21" s="4"/>
      <c r="AB21" s="4"/>
      <c r="AC21" s="4"/>
      <c r="AD21" s="4"/>
      <c r="AE21" s="3">
        <f>IF(ISNUMBER(AF21),VLOOKUP(AF21,Domestic1,2)*AE$4)</f>
        <v>146.37</v>
      </c>
      <c r="AF21" s="4">
        <v>2</v>
      </c>
      <c r="AG21" s="3">
        <f t="shared" si="8"/>
        <v>1062.72</v>
      </c>
      <c r="AH21" s="4">
        <v>3</v>
      </c>
      <c r="AJ21" s="3"/>
      <c r="AK21" s="3"/>
      <c r="AL21" s="3"/>
      <c r="AM21" s="9"/>
      <c r="AN21" s="3"/>
      <c r="AO21" s="3"/>
      <c r="AP21" s="3"/>
      <c r="AQ21" s="9"/>
      <c r="AR21" s="4"/>
      <c r="AS21" s="3">
        <v>291.2</v>
      </c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9"/>
      <c r="BG21" s="3"/>
      <c r="BH21" s="3"/>
      <c r="BI21" s="9"/>
      <c r="BP21" s="9"/>
      <c r="BQ21" s="9">
        <f>SUM(O21,S21,T21,X21,AG21,AS21)</f>
        <v>3358.88</v>
      </c>
      <c r="BR21" s="1" t="s">
        <v>63</v>
      </c>
      <c r="BS21" s="5">
        <v>15</v>
      </c>
      <c r="BT21" s="5"/>
      <c r="BU21" s="2">
        <f t="shared" si="0"/>
        <v>1062.72</v>
      </c>
      <c r="BV21" s="2">
        <f t="shared" si="1"/>
        <v>798.56</v>
      </c>
      <c r="BW21" s="2">
        <f t="shared" si="2"/>
        <v>576</v>
      </c>
      <c r="BX21" s="2">
        <f t="shared" si="3"/>
        <v>422.40000000000003</v>
      </c>
      <c r="BY21" s="2">
        <f t="shared" si="4"/>
        <v>291.2</v>
      </c>
      <c r="BZ21" s="2">
        <f t="shared" si="5"/>
        <v>208</v>
      </c>
      <c r="CA21" s="2">
        <f t="shared" si="6"/>
        <v>3358.8799999999997</v>
      </c>
      <c r="CB21" s="2">
        <f t="shared" si="7"/>
        <v>0</v>
      </c>
    </row>
    <row r="22" spans="1:80">
      <c r="A22" s="5">
        <v>16</v>
      </c>
      <c r="B22" s="1" t="s">
        <v>78</v>
      </c>
      <c r="C22" s="1" t="s">
        <v>79</v>
      </c>
      <c r="D22" s="8">
        <v>3087.76</v>
      </c>
      <c r="E22" s="3"/>
      <c r="F22" s="3">
        <v>665.76</v>
      </c>
      <c r="G22" s="4"/>
      <c r="H22" s="3">
        <v>524.16</v>
      </c>
      <c r="I22" s="4"/>
      <c r="J22" s="4"/>
      <c r="K22" s="4"/>
      <c r="L22" s="4"/>
      <c r="M22" s="4"/>
      <c r="N22" s="4"/>
      <c r="O22" s="3">
        <v>432</v>
      </c>
      <c r="P22" s="4"/>
      <c r="Q22" s="4"/>
      <c r="R22" s="4"/>
      <c r="S22" s="3">
        <v>169.28</v>
      </c>
      <c r="T22" s="3"/>
      <c r="U22" s="4"/>
      <c r="V22" s="4"/>
      <c r="W22" s="4"/>
      <c r="X22" s="3">
        <v>177.92</v>
      </c>
      <c r="Y22" s="3"/>
      <c r="Z22" s="4"/>
      <c r="AA22" s="4"/>
      <c r="AB22" s="4"/>
      <c r="AC22" s="4"/>
      <c r="AD22" s="4"/>
      <c r="AE22" s="4"/>
      <c r="AF22" s="4"/>
      <c r="AG22" s="3">
        <f t="shared" si="8"/>
        <v>476.64</v>
      </c>
      <c r="AH22" s="4">
        <v>20</v>
      </c>
      <c r="AJ22" s="3"/>
      <c r="AK22" s="3"/>
      <c r="AL22" s="3">
        <v>350</v>
      </c>
      <c r="AM22" s="9"/>
      <c r="AN22" s="3"/>
      <c r="AO22" s="3"/>
      <c r="AP22" s="3"/>
      <c r="AQ22" s="9"/>
      <c r="AR22" s="4"/>
      <c r="AS22" s="3">
        <v>721.28000000000009</v>
      </c>
      <c r="AT22" s="4"/>
      <c r="AU22" s="4"/>
      <c r="AV22" s="3"/>
      <c r="AW22" s="4"/>
      <c r="AX22" s="4"/>
      <c r="AY22" s="4"/>
      <c r="AZ22" s="4"/>
      <c r="BA22" s="4"/>
      <c r="BB22" s="4"/>
      <c r="BC22" s="4"/>
      <c r="BD22" s="3">
        <v>231.84</v>
      </c>
      <c r="BE22" s="4"/>
      <c r="BF22" s="8"/>
      <c r="BG22" s="4"/>
      <c r="BH22" s="4"/>
      <c r="BI22" s="8"/>
      <c r="BP22" s="9"/>
      <c r="BQ22" s="9">
        <f>SUM(F22,H22,AS22,O22,AG22,AL22)</f>
        <v>3169.84</v>
      </c>
      <c r="BR22" s="1" t="s">
        <v>78</v>
      </c>
      <c r="BS22" s="5">
        <v>16</v>
      </c>
      <c r="BT22" s="5"/>
      <c r="BU22" s="2">
        <f t="shared" si="0"/>
        <v>721.28000000000009</v>
      </c>
      <c r="BV22" s="2">
        <f t="shared" si="1"/>
        <v>665.76</v>
      </c>
      <c r="BW22" s="2">
        <f t="shared" si="2"/>
        <v>524.16</v>
      </c>
      <c r="BX22" s="2">
        <f t="shared" si="3"/>
        <v>476.64</v>
      </c>
      <c r="BY22" s="2">
        <f t="shared" si="4"/>
        <v>432</v>
      </c>
      <c r="BZ22" s="2">
        <f t="shared" si="5"/>
        <v>350</v>
      </c>
      <c r="CA22" s="2">
        <f t="shared" si="6"/>
        <v>3169.8399999999997</v>
      </c>
      <c r="CB22" s="2">
        <f t="shared" si="7"/>
        <v>0</v>
      </c>
    </row>
    <row r="23" spans="1:80">
      <c r="A23" s="5">
        <v>17</v>
      </c>
      <c r="B23" s="1" t="s">
        <v>116</v>
      </c>
      <c r="C23" s="1" t="s">
        <v>50</v>
      </c>
      <c r="D23" s="8">
        <v>3046.1600000000003</v>
      </c>
      <c r="E23" s="3">
        <v>213.12</v>
      </c>
      <c r="F23" s="3">
        <v>133.76</v>
      </c>
      <c r="G23" s="3"/>
      <c r="H23" s="3">
        <v>1612.8</v>
      </c>
      <c r="I23" s="4"/>
      <c r="J23" s="4"/>
      <c r="K23" s="4"/>
      <c r="L23" s="4"/>
      <c r="M23" s="4"/>
      <c r="N23" s="4"/>
      <c r="O23" s="3">
        <v>416</v>
      </c>
      <c r="P23" s="4"/>
      <c r="Q23" s="4"/>
      <c r="R23" s="4"/>
      <c r="S23" s="3">
        <v>172.95999999999998</v>
      </c>
      <c r="T23" s="3">
        <v>142.08000000000001</v>
      </c>
      <c r="U23" s="4"/>
      <c r="V23" s="4"/>
      <c r="W23" s="4"/>
      <c r="X23" s="3"/>
      <c r="Y23" s="3"/>
      <c r="Z23" s="4"/>
      <c r="AA23" s="4"/>
      <c r="AB23" s="4"/>
      <c r="AC23" s="4"/>
      <c r="AD23" s="4"/>
      <c r="AE23" s="4"/>
      <c r="AF23" s="4"/>
      <c r="AG23" s="3"/>
      <c r="AH23" s="4"/>
      <c r="AJ23" s="3"/>
      <c r="AK23" s="3"/>
      <c r="AL23" s="3"/>
      <c r="AM23" s="9"/>
      <c r="AN23" s="3"/>
      <c r="AO23" s="3"/>
      <c r="AP23" s="3"/>
      <c r="AQ23" s="9"/>
      <c r="AR23" s="4"/>
      <c r="AS23" s="3">
        <v>107.52</v>
      </c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3">
        <v>234</v>
      </c>
      <c r="BE23" s="4"/>
      <c r="BF23" s="9"/>
      <c r="BG23" s="3">
        <v>181.44</v>
      </c>
      <c r="BH23" s="3">
        <v>388.8</v>
      </c>
      <c r="BI23" s="9"/>
      <c r="BP23" s="9"/>
      <c r="BQ23" s="9">
        <f>SUM(E23,H23,O23,BD23,BG23,BH23)</f>
        <v>3046.1600000000003</v>
      </c>
      <c r="BR23" s="1" t="s">
        <v>116</v>
      </c>
      <c r="BS23" s="5">
        <v>17</v>
      </c>
      <c r="BT23" s="5"/>
      <c r="BU23" s="2">
        <f t="shared" si="0"/>
        <v>1612.8</v>
      </c>
      <c r="BV23" s="2">
        <f t="shared" si="1"/>
        <v>416</v>
      </c>
      <c r="BW23" s="2">
        <f t="shared" si="2"/>
        <v>388.8</v>
      </c>
      <c r="BX23" s="2">
        <f t="shared" si="3"/>
        <v>234</v>
      </c>
      <c r="BY23" s="2">
        <f t="shared" si="4"/>
        <v>213.12</v>
      </c>
      <c r="BZ23" s="2">
        <f t="shared" si="5"/>
        <v>181.44</v>
      </c>
      <c r="CA23" s="2">
        <f t="shared" si="6"/>
        <v>3046.16</v>
      </c>
      <c r="CB23" s="2">
        <f t="shared" si="7"/>
        <v>0</v>
      </c>
    </row>
    <row r="24" spans="1:80">
      <c r="A24" s="5">
        <v>18</v>
      </c>
      <c r="B24" s="1" t="s">
        <v>91</v>
      </c>
      <c r="C24" s="1" t="s">
        <v>150</v>
      </c>
      <c r="D24" s="8">
        <v>2881.1680000000001</v>
      </c>
      <c r="E24" s="3">
        <v>134.39999999999998</v>
      </c>
      <c r="F24" s="3">
        <v>413.44000000000005</v>
      </c>
      <c r="G24" s="4"/>
      <c r="H24" s="3">
        <v>520.12800000000004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3">
        <v>507.84</v>
      </c>
      <c r="T24" s="3"/>
      <c r="U24" s="4"/>
      <c r="V24" s="4"/>
      <c r="W24" s="4"/>
      <c r="X24" s="3"/>
      <c r="Y24" s="3"/>
      <c r="Z24" s="4"/>
      <c r="AA24" s="4"/>
      <c r="AB24" s="4"/>
      <c r="AC24" s="4"/>
      <c r="AD24" s="4"/>
      <c r="AE24" s="4"/>
      <c r="AF24" s="4"/>
      <c r="AG24" s="3"/>
      <c r="AH24" s="4"/>
      <c r="AJ24" s="3"/>
      <c r="AK24" s="3"/>
      <c r="AL24" s="3"/>
      <c r="AM24" s="9"/>
      <c r="AN24" s="3"/>
      <c r="AO24" s="3"/>
      <c r="AP24" s="3"/>
      <c r="AQ24" s="9"/>
      <c r="AR24" s="3">
        <v>100</v>
      </c>
      <c r="AS24" s="3">
        <v>725.76</v>
      </c>
      <c r="AT24" s="4"/>
      <c r="AU24" s="4"/>
      <c r="AV24" s="4"/>
      <c r="AW24" s="4"/>
      <c r="AX24" s="4"/>
      <c r="AY24" s="4"/>
      <c r="AZ24" s="4"/>
      <c r="BA24" s="4"/>
      <c r="BB24" s="3">
        <v>56</v>
      </c>
      <c r="BC24" s="4"/>
      <c r="BD24" s="4"/>
      <c r="BE24" s="4"/>
      <c r="BF24" s="8"/>
      <c r="BG24" s="4"/>
      <c r="BH24" s="3">
        <v>579.6</v>
      </c>
      <c r="BI24" s="8"/>
      <c r="BQ24" s="9">
        <f>SUM(E24,F24,H24,S24,AS24,BH24)</f>
        <v>2881.1680000000001</v>
      </c>
      <c r="BR24" s="1" t="s">
        <v>91</v>
      </c>
      <c r="BS24" s="5">
        <v>18</v>
      </c>
      <c r="BU24" s="2">
        <f t="shared" si="0"/>
        <v>725.76</v>
      </c>
      <c r="BV24" s="2">
        <f t="shared" si="1"/>
        <v>579.6</v>
      </c>
      <c r="BW24" s="2">
        <f t="shared" si="2"/>
        <v>520.12800000000004</v>
      </c>
      <c r="BX24" s="2">
        <f t="shared" si="3"/>
        <v>507.84</v>
      </c>
      <c r="BY24" s="2">
        <f t="shared" si="4"/>
        <v>413.44000000000005</v>
      </c>
      <c r="BZ24" s="2">
        <f t="shared" si="5"/>
        <v>134.39999999999998</v>
      </c>
      <c r="CA24" s="2">
        <f t="shared" si="6"/>
        <v>2881.1680000000006</v>
      </c>
      <c r="CB24" s="2">
        <f t="shared" si="7"/>
        <v>0</v>
      </c>
    </row>
    <row r="25" spans="1:80">
      <c r="A25" s="5">
        <v>19</v>
      </c>
      <c r="B25" s="1" t="s">
        <v>160</v>
      </c>
      <c r="C25" s="1" t="s">
        <v>42</v>
      </c>
      <c r="D25" s="8">
        <v>2735.3119999999999</v>
      </c>
      <c r="E25" s="3"/>
      <c r="F25" s="3">
        <v>978.88000000000011</v>
      </c>
      <c r="G25" s="4"/>
      <c r="H25" s="3">
        <v>870.91200000000003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3">
        <v>180.32</v>
      </c>
      <c r="T25" s="3"/>
      <c r="U25" s="4"/>
      <c r="V25" s="4"/>
      <c r="W25" s="4"/>
      <c r="X25" s="3"/>
      <c r="Y25" s="3">
        <v>176</v>
      </c>
      <c r="Z25" s="4"/>
      <c r="AA25" s="4"/>
      <c r="AB25" s="4"/>
      <c r="AC25" s="4"/>
      <c r="AD25" s="4"/>
      <c r="AE25" s="4"/>
      <c r="AF25" s="4"/>
      <c r="AG25" s="3">
        <f>IF(ISNUMBER(AH25),VLOOKUP(AH25,Domestic1,2)*AG$4)</f>
        <v>449.28000000000003</v>
      </c>
      <c r="AH25" s="4">
        <v>28</v>
      </c>
      <c r="AJ25" s="3"/>
      <c r="AK25" s="3"/>
      <c r="AL25" s="3"/>
      <c r="AM25" s="9"/>
      <c r="AN25" s="3"/>
      <c r="AO25" s="3"/>
      <c r="AP25" s="3"/>
      <c r="AQ25" s="9"/>
      <c r="AR25" s="4"/>
      <c r="AS25" s="3">
        <v>103.04</v>
      </c>
      <c r="AT25" s="4"/>
      <c r="AU25" s="4"/>
      <c r="AV25" s="3"/>
      <c r="AW25" s="4"/>
      <c r="AX25" s="4"/>
      <c r="AY25" s="4"/>
      <c r="AZ25" s="4"/>
      <c r="BA25" s="4"/>
      <c r="BB25" s="4"/>
      <c r="BC25" s="4"/>
      <c r="BD25" s="3">
        <v>157.68</v>
      </c>
      <c r="BE25" s="4"/>
      <c r="BF25" s="8"/>
      <c r="BG25" s="4"/>
      <c r="BH25" s="4"/>
      <c r="BI25" s="8"/>
      <c r="BP25" s="9"/>
      <c r="BQ25" s="9">
        <f>SUM(F25,H25,S25,Y25,AG25,BD25)</f>
        <v>2813.0720000000001</v>
      </c>
      <c r="BR25" s="1" t="s">
        <v>160</v>
      </c>
      <c r="BS25" s="5">
        <v>19</v>
      </c>
      <c r="BT25" s="5"/>
      <c r="BU25" s="2">
        <f t="shared" si="0"/>
        <v>978.88000000000011</v>
      </c>
      <c r="BV25" s="2">
        <f t="shared" si="1"/>
        <v>870.91200000000003</v>
      </c>
      <c r="BW25" s="2">
        <f t="shared" si="2"/>
        <v>449.28000000000003</v>
      </c>
      <c r="BX25" s="2">
        <f t="shared" si="3"/>
        <v>180.32</v>
      </c>
      <c r="BY25" s="2">
        <f t="shared" si="4"/>
        <v>176</v>
      </c>
      <c r="BZ25" s="2">
        <f t="shared" si="5"/>
        <v>157.68</v>
      </c>
      <c r="CA25" s="2">
        <f t="shared" si="6"/>
        <v>2813.0720000000001</v>
      </c>
      <c r="CB25" s="2">
        <f t="shared" si="7"/>
        <v>0</v>
      </c>
    </row>
    <row r="26" spans="1:80">
      <c r="A26" s="5">
        <v>20</v>
      </c>
      <c r="B26" s="1" t="s">
        <v>46</v>
      </c>
      <c r="C26" s="1" t="s">
        <v>42</v>
      </c>
      <c r="D26" s="8">
        <v>2723.8080000000004</v>
      </c>
      <c r="E26" s="3"/>
      <c r="F26" s="3">
        <v>656.6400000000001</v>
      </c>
      <c r="G26" s="3">
        <v>55.25</v>
      </c>
      <c r="H26" s="3">
        <v>560.44799999999998</v>
      </c>
      <c r="I26" s="4"/>
      <c r="J26" s="4"/>
      <c r="K26" s="4"/>
      <c r="L26" s="4"/>
      <c r="M26" s="4"/>
      <c r="N26" s="4"/>
      <c r="O26" s="3">
        <v>158.4</v>
      </c>
      <c r="P26" s="4"/>
      <c r="Q26" s="4"/>
      <c r="R26" s="4"/>
      <c r="S26" s="3">
        <v>474.72</v>
      </c>
      <c r="T26" s="3"/>
      <c r="U26" s="4"/>
      <c r="V26" s="4"/>
      <c r="W26" s="4"/>
      <c r="X26" s="3"/>
      <c r="Y26" s="3"/>
      <c r="Z26" s="4"/>
      <c r="AA26" s="4"/>
      <c r="AB26" s="4"/>
      <c r="AC26" s="4"/>
      <c r="AD26" s="4"/>
      <c r="AE26" s="3"/>
      <c r="AF26" s="4"/>
      <c r="AG26" s="3">
        <f>IF(ISNUMBER(AH26),VLOOKUP(AH26,Domestic1,2)*AG$4)</f>
        <v>461.52</v>
      </c>
      <c r="AH26" s="4">
        <v>24</v>
      </c>
      <c r="AJ26" s="3"/>
      <c r="AK26" s="3"/>
      <c r="AL26" s="3"/>
      <c r="AM26" s="9"/>
      <c r="AN26" s="3"/>
      <c r="AO26" s="3"/>
      <c r="AP26" s="3"/>
      <c r="AQ26" s="9"/>
      <c r="AR26" s="4"/>
      <c r="AS26" s="3">
        <v>490.56</v>
      </c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3"/>
      <c r="BE26" s="4"/>
      <c r="BF26" s="9"/>
      <c r="BG26" s="4"/>
      <c r="BH26" s="3"/>
      <c r="BI26" s="9"/>
      <c r="BP26" s="9"/>
      <c r="BQ26" s="9">
        <f>SUM(F26,H26,O26,S26,AG26,AS26)</f>
        <v>2802.288</v>
      </c>
      <c r="BR26" s="1" t="s">
        <v>46</v>
      </c>
      <c r="BS26" s="5">
        <v>20</v>
      </c>
      <c r="BT26" s="5"/>
      <c r="BU26" s="2">
        <f t="shared" si="0"/>
        <v>656.6400000000001</v>
      </c>
      <c r="BV26" s="2">
        <f t="shared" si="1"/>
        <v>560.44799999999998</v>
      </c>
      <c r="BW26" s="2">
        <f t="shared" si="2"/>
        <v>490.56</v>
      </c>
      <c r="BX26" s="2">
        <f t="shared" si="3"/>
        <v>474.72</v>
      </c>
      <c r="BY26" s="2">
        <f t="shared" si="4"/>
        <v>461.52</v>
      </c>
      <c r="BZ26" s="2">
        <f t="shared" si="5"/>
        <v>158.4</v>
      </c>
      <c r="CA26" s="2">
        <f t="shared" si="6"/>
        <v>2802.2880000000005</v>
      </c>
      <c r="CB26" s="2">
        <f t="shared" si="7"/>
        <v>0</v>
      </c>
    </row>
    <row r="27" spans="1:80">
      <c r="A27" s="5">
        <v>21</v>
      </c>
      <c r="B27" s="1" t="s">
        <v>152</v>
      </c>
      <c r="C27" s="1" t="s">
        <v>218</v>
      </c>
      <c r="D27" s="8">
        <v>2720.5039999999999</v>
      </c>
      <c r="E27" s="3"/>
      <c r="F27" s="3">
        <v>0</v>
      </c>
      <c r="G27" s="4"/>
      <c r="H27" s="3">
        <v>512.06399999999996</v>
      </c>
      <c r="I27" s="4"/>
      <c r="J27" s="4"/>
      <c r="K27" s="4"/>
      <c r="L27" s="4"/>
      <c r="M27" s="4"/>
      <c r="N27" s="4"/>
      <c r="O27" s="3">
        <v>156.80000000000001</v>
      </c>
      <c r="P27" s="4"/>
      <c r="Q27" s="4"/>
      <c r="R27" s="4"/>
      <c r="S27" s="3">
        <v>467.36</v>
      </c>
      <c r="T27" s="3">
        <v>206.72</v>
      </c>
      <c r="U27" s="4"/>
      <c r="V27" s="4"/>
      <c r="W27" s="4"/>
      <c r="X27" s="3">
        <v>412.16</v>
      </c>
      <c r="Y27" s="3"/>
      <c r="Z27" s="4"/>
      <c r="AA27" s="4"/>
      <c r="AB27" s="4"/>
      <c r="AC27" s="4"/>
      <c r="AD27" s="4"/>
      <c r="AE27" s="4"/>
      <c r="AF27" s="4"/>
      <c r="AG27" s="3"/>
      <c r="AH27" s="4"/>
      <c r="AJ27" s="3"/>
      <c r="AK27" s="3"/>
      <c r="AL27" s="3">
        <v>0</v>
      </c>
      <c r="AM27" s="9"/>
      <c r="AN27" s="3"/>
      <c r="AO27" s="3"/>
      <c r="AP27" s="3"/>
      <c r="AQ27" s="9"/>
      <c r="AR27" s="4"/>
      <c r="AS27" s="3">
        <v>728</v>
      </c>
      <c r="AT27" s="4"/>
      <c r="AU27" s="4"/>
      <c r="AV27" s="3"/>
      <c r="AW27" s="4"/>
      <c r="AX27" s="4"/>
      <c r="AY27" s="4"/>
      <c r="AZ27" s="4"/>
      <c r="BA27" s="3">
        <v>65</v>
      </c>
      <c r="BB27" s="4"/>
      <c r="BC27" s="4"/>
      <c r="BD27" s="3">
        <v>158.4</v>
      </c>
      <c r="BE27" s="4"/>
      <c r="BF27" s="8"/>
      <c r="BG27" s="4"/>
      <c r="BH27" s="3">
        <v>394.2</v>
      </c>
      <c r="BI27" s="8"/>
      <c r="BP27" s="9"/>
      <c r="BQ27" s="9">
        <f>SUM(H27,S27,T27,X27,AS27,BH27)</f>
        <v>2720.5039999999999</v>
      </c>
      <c r="BR27" s="1" t="s">
        <v>152</v>
      </c>
      <c r="BS27" s="5">
        <v>21</v>
      </c>
      <c r="BT27" s="5"/>
      <c r="BU27" s="2">
        <f t="shared" si="0"/>
        <v>728</v>
      </c>
      <c r="BV27" s="2">
        <f t="shared" si="1"/>
        <v>512.06399999999996</v>
      </c>
      <c r="BW27" s="2">
        <f t="shared" si="2"/>
        <v>467.36</v>
      </c>
      <c r="BX27" s="2">
        <f t="shared" si="3"/>
        <v>412.16</v>
      </c>
      <c r="BY27" s="2">
        <f t="shared" si="4"/>
        <v>394.2</v>
      </c>
      <c r="BZ27" s="2">
        <f t="shared" si="5"/>
        <v>206.72</v>
      </c>
      <c r="CA27" s="2">
        <f t="shared" si="6"/>
        <v>2720.5039999999995</v>
      </c>
      <c r="CB27" s="2">
        <f t="shared" si="7"/>
        <v>0</v>
      </c>
    </row>
    <row r="28" spans="1:80">
      <c r="A28" s="5" t="s">
        <v>465</v>
      </c>
      <c r="B28" s="1" t="s">
        <v>466</v>
      </c>
      <c r="D28" s="7">
        <v>2696</v>
      </c>
      <c r="H28" s="3"/>
      <c r="I28" s="4"/>
      <c r="J28" s="4"/>
      <c r="K28" s="4"/>
      <c r="L28" s="4"/>
      <c r="M28" s="4"/>
      <c r="N28" s="4"/>
      <c r="O28" s="3">
        <v>1040</v>
      </c>
      <c r="P28" s="4"/>
      <c r="Q28" s="4"/>
      <c r="R28" s="4"/>
      <c r="S28" s="3">
        <v>1656</v>
      </c>
      <c r="T28" s="3"/>
      <c r="U28" s="4"/>
      <c r="V28" s="4"/>
      <c r="W28" s="4"/>
      <c r="X28" s="3"/>
      <c r="Y28" s="3"/>
      <c r="Z28" s="4"/>
      <c r="AA28" s="4"/>
      <c r="AB28" s="4"/>
      <c r="AC28" s="4"/>
      <c r="AD28" s="4"/>
      <c r="AE28" s="4"/>
      <c r="AF28" s="4"/>
      <c r="AG28" s="3"/>
      <c r="AH28" s="4"/>
      <c r="BQ28" s="9">
        <f>SUM(O28,S28)</f>
        <v>2696</v>
      </c>
      <c r="BR28" s="1" t="s">
        <v>466</v>
      </c>
      <c r="BS28" s="5" t="s">
        <v>465</v>
      </c>
      <c r="BU28" s="2">
        <f t="shared" si="0"/>
        <v>1656</v>
      </c>
      <c r="BV28" s="2">
        <f t="shared" si="1"/>
        <v>1040</v>
      </c>
      <c r="BW28" s="2">
        <f t="shared" si="2"/>
        <v>0</v>
      </c>
      <c r="BX28" s="2">
        <f t="shared" si="3"/>
        <v>0</v>
      </c>
      <c r="BY28" s="2">
        <f t="shared" si="4"/>
        <v>0</v>
      </c>
      <c r="BZ28" s="2">
        <f t="shared" si="5"/>
        <v>0</v>
      </c>
      <c r="CA28" s="2">
        <f t="shared" si="6"/>
        <v>2696</v>
      </c>
      <c r="CB28" s="2">
        <f t="shared" si="7"/>
        <v>0</v>
      </c>
    </row>
    <row r="29" spans="1:80">
      <c r="A29" s="5">
        <v>22</v>
      </c>
      <c r="B29" s="1" t="s">
        <v>268</v>
      </c>
      <c r="C29" s="1" t="s">
        <v>67</v>
      </c>
      <c r="D29" s="8">
        <v>2674.7840000000001</v>
      </c>
      <c r="E29" s="3">
        <v>0</v>
      </c>
      <c r="F29" s="3">
        <v>130.72</v>
      </c>
      <c r="G29" s="4"/>
      <c r="H29" s="3">
        <v>895.10400000000004</v>
      </c>
      <c r="I29" s="4"/>
      <c r="J29" s="4"/>
      <c r="K29" s="4"/>
      <c r="L29" s="4"/>
      <c r="M29" s="4"/>
      <c r="N29" s="4"/>
      <c r="O29" s="3">
        <v>428.8</v>
      </c>
      <c r="P29" s="4"/>
      <c r="Q29" s="4"/>
      <c r="R29" s="4"/>
      <c r="S29" s="3">
        <v>0</v>
      </c>
      <c r="T29" s="3"/>
      <c r="U29" s="3"/>
      <c r="V29" s="4"/>
      <c r="W29" s="3">
        <v>100</v>
      </c>
      <c r="X29" s="3">
        <v>281.60000000000002</v>
      </c>
      <c r="Y29" s="3"/>
      <c r="Z29" s="4"/>
      <c r="AA29" s="4"/>
      <c r="AB29" s="4"/>
      <c r="AC29" s="4"/>
      <c r="AD29" s="4"/>
      <c r="AE29" s="3"/>
      <c r="AF29" s="4"/>
      <c r="AG29" s="3">
        <f>IF(ISNUMBER(AH29),VLOOKUP(AH29,Domestic1,2)*AG$4)</f>
        <v>649.43999999999994</v>
      </c>
      <c r="AH29" s="4">
        <v>14</v>
      </c>
      <c r="AJ29" s="3"/>
      <c r="AK29" s="3"/>
      <c r="AL29" s="3"/>
      <c r="AM29" s="9"/>
      <c r="AN29" s="3"/>
      <c r="AO29" s="3"/>
      <c r="AP29" s="3"/>
      <c r="AQ29" s="9"/>
      <c r="AR29" s="4"/>
      <c r="AS29" s="3">
        <v>313.59999999999997</v>
      </c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8"/>
      <c r="BG29" s="4"/>
      <c r="BH29" s="3"/>
      <c r="BI29" s="8"/>
      <c r="BQ29" s="9">
        <f>SUM(F29,H29,O29,X29,AG29,AS29)</f>
        <v>2699.2640000000001</v>
      </c>
      <c r="BR29" s="1" t="s">
        <v>268</v>
      </c>
      <c r="BS29" s="5">
        <v>22</v>
      </c>
      <c r="BU29" s="2">
        <f t="shared" si="0"/>
        <v>895.10400000000004</v>
      </c>
      <c r="BV29" s="2">
        <f t="shared" si="1"/>
        <v>649.43999999999994</v>
      </c>
      <c r="BW29" s="2">
        <f t="shared" si="2"/>
        <v>428.8</v>
      </c>
      <c r="BX29" s="2">
        <f t="shared" si="3"/>
        <v>313.59999999999997</v>
      </c>
      <c r="BY29" s="2">
        <f t="shared" si="4"/>
        <v>281.60000000000002</v>
      </c>
      <c r="BZ29" s="2">
        <f t="shared" si="5"/>
        <v>130.72</v>
      </c>
      <c r="CA29" s="2">
        <f t="shared" si="6"/>
        <v>2699.2639999999997</v>
      </c>
      <c r="CB29" s="2">
        <f t="shared" si="7"/>
        <v>0</v>
      </c>
    </row>
    <row r="30" spans="1:80">
      <c r="A30" s="5">
        <v>23</v>
      </c>
      <c r="B30" s="1" t="s">
        <v>383</v>
      </c>
      <c r="C30" s="1" t="s">
        <v>28</v>
      </c>
      <c r="D30" s="8">
        <v>2501.0639999999999</v>
      </c>
      <c r="E30" s="3"/>
      <c r="F30" s="3">
        <v>981.92</v>
      </c>
      <c r="G30" s="3">
        <v>85</v>
      </c>
      <c r="H30" s="3">
        <v>552.38400000000001</v>
      </c>
      <c r="I30" s="4"/>
      <c r="J30" s="4"/>
      <c r="K30" s="4"/>
      <c r="L30" s="4"/>
      <c r="M30" s="4"/>
      <c r="N30" s="4"/>
      <c r="O30" s="3">
        <v>419.20000000000005</v>
      </c>
      <c r="P30" s="4"/>
      <c r="Q30" s="4"/>
      <c r="R30" s="4"/>
      <c r="S30" s="3"/>
      <c r="T30" s="3">
        <v>320</v>
      </c>
      <c r="U30" s="4"/>
      <c r="V30" s="4"/>
      <c r="W30" s="4"/>
      <c r="X30" s="3"/>
      <c r="Y30" s="3">
        <v>142.56</v>
      </c>
      <c r="Z30" s="4"/>
      <c r="AA30" s="4"/>
      <c r="AB30" s="4"/>
      <c r="AC30" s="4"/>
      <c r="AD30" s="4"/>
      <c r="AE30" s="4"/>
      <c r="AF30" s="4"/>
      <c r="AG30" s="3"/>
      <c r="AH30" s="4"/>
      <c r="AX30" s="3">
        <v>63</v>
      </c>
      <c r="BQ30" s="9">
        <f>SUM(F30,H30,O30,G30,T30,Y30)</f>
        <v>2501.0639999999999</v>
      </c>
      <c r="BR30" s="1" t="s">
        <v>383</v>
      </c>
      <c r="BS30" s="5">
        <v>23</v>
      </c>
      <c r="BU30" s="2">
        <f t="shared" si="0"/>
        <v>981.92</v>
      </c>
      <c r="BV30" s="2">
        <f t="shared" si="1"/>
        <v>552.38400000000001</v>
      </c>
      <c r="BW30" s="2">
        <f t="shared" si="2"/>
        <v>419.20000000000005</v>
      </c>
      <c r="BX30" s="2">
        <f t="shared" si="3"/>
        <v>320</v>
      </c>
      <c r="BY30" s="2">
        <f t="shared" si="4"/>
        <v>142.56</v>
      </c>
      <c r="BZ30" s="2">
        <f t="shared" si="5"/>
        <v>85</v>
      </c>
      <c r="CA30" s="2">
        <f t="shared" si="6"/>
        <v>2501.0639999999999</v>
      </c>
      <c r="CB30" s="2">
        <f t="shared" si="7"/>
        <v>0</v>
      </c>
    </row>
    <row r="31" spans="1:80">
      <c r="A31" s="5">
        <v>24</v>
      </c>
      <c r="B31" s="1" t="s">
        <v>298</v>
      </c>
      <c r="C31" s="1" t="s">
        <v>47</v>
      </c>
      <c r="D31" s="8">
        <v>2453.2000000000003</v>
      </c>
      <c r="E31" s="3"/>
      <c r="F31" s="3"/>
      <c r="H31" s="3"/>
      <c r="I31" s="4"/>
      <c r="J31" s="4"/>
      <c r="K31" s="4"/>
      <c r="L31" s="4"/>
      <c r="M31" s="4"/>
      <c r="N31" s="4"/>
      <c r="O31" s="3"/>
      <c r="P31" s="4"/>
      <c r="Q31" s="4"/>
      <c r="R31" s="4"/>
      <c r="S31" s="3">
        <v>794.88000000000011</v>
      </c>
      <c r="T31" s="4"/>
      <c r="U31" s="3"/>
      <c r="V31" s="4"/>
      <c r="W31" s="4"/>
      <c r="X31" s="3"/>
      <c r="Y31" s="3"/>
      <c r="Z31" s="4"/>
      <c r="AA31" s="4"/>
      <c r="AB31" s="4"/>
      <c r="AC31" s="4"/>
      <c r="AD31" s="4"/>
      <c r="AE31" s="3"/>
      <c r="AF31" s="4"/>
      <c r="AG31" s="3">
        <f>IF(ISNUMBER(AH31),VLOOKUP(AH31,Domestic1,2)*AG$4)</f>
        <v>1239.8399999999999</v>
      </c>
      <c r="AH31" s="4">
        <v>2</v>
      </c>
      <c r="AS31" s="3">
        <v>297.92</v>
      </c>
      <c r="BA31" s="3">
        <v>64.400000000000006</v>
      </c>
      <c r="BE31" s="3"/>
      <c r="BH31" s="4"/>
      <c r="BJ31" s="5"/>
      <c r="BK31" s="5"/>
      <c r="BL31" s="5"/>
      <c r="BM31" s="5"/>
      <c r="BQ31" s="9">
        <f>SUM(S31,AG31,AS31,BA31)</f>
        <v>2397.04</v>
      </c>
      <c r="BR31" s="1" t="s">
        <v>298</v>
      </c>
      <c r="BS31" s="5">
        <v>24</v>
      </c>
      <c r="BU31" s="2">
        <f t="shared" si="0"/>
        <v>1239.8399999999999</v>
      </c>
      <c r="BV31" s="2">
        <f t="shared" si="1"/>
        <v>794.88000000000011</v>
      </c>
      <c r="BW31" s="2">
        <f t="shared" si="2"/>
        <v>297.92</v>
      </c>
      <c r="BX31" s="2">
        <f t="shared" si="3"/>
        <v>64.400000000000006</v>
      </c>
      <c r="BY31" s="2">
        <f t="shared" si="4"/>
        <v>2</v>
      </c>
      <c r="BZ31" s="2">
        <f t="shared" si="5"/>
        <v>0</v>
      </c>
      <c r="CA31" s="2">
        <f t="shared" si="6"/>
        <v>2399.04</v>
      </c>
      <c r="CB31" s="2">
        <f t="shared" si="7"/>
        <v>-2</v>
      </c>
    </row>
    <row r="32" spans="1:80">
      <c r="A32" s="5">
        <v>25</v>
      </c>
      <c r="B32" s="1" t="s">
        <v>65</v>
      </c>
      <c r="C32" s="1" t="s">
        <v>487</v>
      </c>
      <c r="D32" s="8">
        <v>2348</v>
      </c>
      <c r="E32" s="3"/>
      <c r="F32" s="3"/>
      <c r="G32" s="3"/>
      <c r="H32" s="3"/>
      <c r="I32" s="4"/>
      <c r="J32" s="4"/>
      <c r="K32" s="4"/>
      <c r="L32" s="4"/>
      <c r="M32" s="4"/>
      <c r="N32" s="3"/>
      <c r="O32" s="4"/>
      <c r="P32" s="4"/>
      <c r="Q32" s="4"/>
      <c r="R32" s="3">
        <v>80</v>
      </c>
      <c r="S32" s="3">
        <v>1840</v>
      </c>
      <c r="T32" s="3"/>
      <c r="U32" s="4"/>
      <c r="V32" s="3">
        <v>105</v>
      </c>
      <c r="W32" s="4"/>
      <c r="X32" s="3"/>
      <c r="Y32" s="3">
        <v>198</v>
      </c>
      <c r="Z32" s="4"/>
      <c r="AA32" s="4"/>
      <c r="AB32" s="4"/>
      <c r="AC32" s="4"/>
      <c r="AD32" s="4"/>
      <c r="AE32" s="3"/>
      <c r="AF32" s="4"/>
      <c r="AG32" s="3"/>
      <c r="AH32" s="4"/>
      <c r="AJ32" s="3"/>
      <c r="AK32" s="3"/>
      <c r="AL32" s="3"/>
      <c r="AM32" s="9"/>
      <c r="AN32" s="3"/>
      <c r="AO32" s="3"/>
      <c r="AP32" s="3"/>
      <c r="AQ32" s="9"/>
      <c r="AR32" s="3">
        <v>125</v>
      </c>
      <c r="AS32" s="3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9"/>
      <c r="BG32" s="3"/>
      <c r="BH32" s="3"/>
      <c r="BI32" s="9"/>
      <c r="BP32" s="9"/>
      <c r="BQ32" s="9">
        <f>SUM(R32,S32,V32,AR32,Y32)</f>
        <v>2348</v>
      </c>
      <c r="BR32" s="1" t="s">
        <v>65</v>
      </c>
      <c r="BS32" s="5">
        <v>25</v>
      </c>
      <c r="BT32" s="5"/>
      <c r="BU32" s="2">
        <f t="shared" si="0"/>
        <v>1840</v>
      </c>
      <c r="BV32" s="2">
        <f t="shared" si="1"/>
        <v>198</v>
      </c>
      <c r="BW32" s="2">
        <f t="shared" si="2"/>
        <v>125</v>
      </c>
      <c r="BX32" s="2">
        <f t="shared" si="3"/>
        <v>105</v>
      </c>
      <c r="BY32" s="2">
        <f t="shared" si="4"/>
        <v>80</v>
      </c>
      <c r="BZ32" s="2">
        <f t="shared" si="5"/>
        <v>0</v>
      </c>
      <c r="CA32" s="2">
        <f t="shared" si="6"/>
        <v>2348</v>
      </c>
      <c r="CB32" s="2">
        <f t="shared" si="7"/>
        <v>0</v>
      </c>
    </row>
    <row r="33" spans="1:80">
      <c r="A33" s="5">
        <v>26</v>
      </c>
      <c r="B33" s="1" t="s">
        <v>69</v>
      </c>
      <c r="C33" s="1" t="s">
        <v>70</v>
      </c>
      <c r="D33" s="8">
        <v>2319.0400000000004</v>
      </c>
      <c r="E33" s="3"/>
      <c r="F33" s="3">
        <v>662.72</v>
      </c>
      <c r="G33" s="3"/>
      <c r="H33" s="3">
        <v>564.4799999999999</v>
      </c>
      <c r="I33" s="4"/>
      <c r="J33" s="4"/>
      <c r="K33" s="4"/>
      <c r="L33" s="4"/>
      <c r="M33" s="4"/>
      <c r="N33" s="4"/>
      <c r="O33" s="3">
        <v>710.40000000000009</v>
      </c>
      <c r="P33" s="4"/>
      <c r="Q33" s="4"/>
      <c r="R33" s="4"/>
      <c r="S33" s="3"/>
      <c r="T33" s="3">
        <v>140.80000000000001</v>
      </c>
      <c r="U33" s="4"/>
      <c r="V33" s="4"/>
      <c r="W33" s="4"/>
      <c r="X33" s="3"/>
      <c r="Y33" s="3"/>
      <c r="Z33" s="4"/>
      <c r="AA33" s="4"/>
      <c r="AB33" s="4"/>
      <c r="AC33" s="4"/>
      <c r="AD33" s="4"/>
      <c r="AE33" s="3"/>
      <c r="AF33" s="4"/>
      <c r="AG33" s="3">
        <f>IF(ISNUMBER(AH33),VLOOKUP(AH33,Domestic1,2)*AG$4)</f>
        <v>277.92</v>
      </c>
      <c r="AH33" s="4">
        <v>39</v>
      </c>
      <c r="AJ33" s="3"/>
      <c r="AK33" s="3"/>
      <c r="AL33" s="3"/>
      <c r="AM33" s="9"/>
      <c r="AN33" s="3"/>
      <c r="AO33" s="3"/>
      <c r="AP33" s="3"/>
      <c r="AQ33" s="9"/>
      <c r="AR33" s="4"/>
      <c r="AS33" s="3">
        <v>105.28</v>
      </c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3"/>
      <c r="BE33" s="4"/>
      <c r="BF33" s="9"/>
      <c r="BG33" s="4"/>
      <c r="BH33" s="4"/>
      <c r="BI33" s="9"/>
      <c r="BP33" s="9"/>
      <c r="BQ33" s="9">
        <f>SUM(F33,H33,O33,T33,AG33,AS33)</f>
        <v>2461.6000000000004</v>
      </c>
      <c r="BR33" s="1" t="s">
        <v>69</v>
      </c>
      <c r="BS33" s="5">
        <v>26</v>
      </c>
      <c r="BT33" s="5"/>
      <c r="BU33" s="2">
        <f t="shared" si="0"/>
        <v>710.40000000000009</v>
      </c>
      <c r="BV33" s="2">
        <f t="shared" si="1"/>
        <v>662.72</v>
      </c>
      <c r="BW33" s="2">
        <f t="shared" si="2"/>
        <v>564.4799999999999</v>
      </c>
      <c r="BX33" s="2">
        <f t="shared" si="3"/>
        <v>277.92</v>
      </c>
      <c r="BY33" s="2">
        <f t="shared" si="4"/>
        <v>140.80000000000001</v>
      </c>
      <c r="BZ33" s="2">
        <f t="shared" si="5"/>
        <v>105.28</v>
      </c>
      <c r="CA33" s="2">
        <f t="shared" si="6"/>
        <v>2461.6000000000004</v>
      </c>
      <c r="CB33" s="2">
        <f t="shared" si="7"/>
        <v>0</v>
      </c>
    </row>
    <row r="34" spans="1:80">
      <c r="A34" s="5">
        <v>27</v>
      </c>
      <c r="B34" s="1" t="s">
        <v>117</v>
      </c>
      <c r="C34" s="1" t="s">
        <v>49</v>
      </c>
      <c r="D34" s="8">
        <v>2301.6400000000003</v>
      </c>
      <c r="E34" s="3">
        <v>124.80000000000001</v>
      </c>
      <c r="F34" s="3">
        <v>135.28</v>
      </c>
      <c r="G34" s="4"/>
      <c r="H34" s="3">
        <v>185.47200000000001</v>
      </c>
      <c r="I34" s="4"/>
      <c r="J34" s="4"/>
      <c r="K34" s="4"/>
      <c r="L34" s="4"/>
      <c r="M34" s="4"/>
      <c r="N34" s="4"/>
      <c r="O34" s="3">
        <v>694.4</v>
      </c>
      <c r="P34" s="4"/>
      <c r="Q34" s="4"/>
      <c r="R34" s="4"/>
      <c r="S34" s="3">
        <v>0</v>
      </c>
      <c r="T34" s="3"/>
      <c r="U34" s="4"/>
      <c r="V34" s="4"/>
      <c r="W34" s="4"/>
      <c r="X34" s="3">
        <v>282.88</v>
      </c>
      <c r="Y34" s="3"/>
      <c r="Z34" s="4"/>
      <c r="AA34" s="4"/>
      <c r="AB34" s="4"/>
      <c r="AC34" s="4"/>
      <c r="AD34" s="4"/>
      <c r="AE34" s="3"/>
      <c r="AF34" s="4"/>
      <c r="AG34" s="3">
        <f>IF(ISNUMBER(AH34),VLOOKUP(AH34,Domestic1,2)*AG$4)</f>
        <v>280.08</v>
      </c>
      <c r="AH34" s="4">
        <v>38</v>
      </c>
      <c r="AI34" s="5">
        <v>255.68</v>
      </c>
      <c r="AJ34" s="4"/>
      <c r="AK34" s="4"/>
      <c r="AL34" s="3">
        <v>364</v>
      </c>
      <c r="AM34" s="9"/>
      <c r="AN34" s="3"/>
      <c r="AO34" s="3"/>
      <c r="AP34" s="3"/>
      <c r="AQ34" s="9"/>
      <c r="AR34" s="4"/>
      <c r="AS34" s="3">
        <v>306.88</v>
      </c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8"/>
      <c r="BG34" s="4"/>
      <c r="BH34" s="3">
        <v>397.8</v>
      </c>
      <c r="BI34" s="8"/>
      <c r="BP34" s="9"/>
      <c r="BQ34" s="9">
        <f>SUM(O34,X34,AI34,AL34,AS34,BH34)</f>
        <v>2301.6400000000003</v>
      </c>
      <c r="BR34" s="1" t="s">
        <v>117</v>
      </c>
      <c r="BS34" s="5">
        <v>27</v>
      </c>
      <c r="BT34" s="5"/>
      <c r="BU34" s="2">
        <f t="shared" si="0"/>
        <v>694.4</v>
      </c>
      <c r="BV34" s="2">
        <f t="shared" si="1"/>
        <v>397.8</v>
      </c>
      <c r="BW34" s="2">
        <f t="shared" si="2"/>
        <v>364</v>
      </c>
      <c r="BX34" s="2">
        <f t="shared" si="3"/>
        <v>306.88</v>
      </c>
      <c r="BY34" s="2">
        <f t="shared" si="4"/>
        <v>282.88</v>
      </c>
      <c r="BZ34" s="2">
        <f t="shared" si="5"/>
        <v>280.08</v>
      </c>
      <c r="CA34" s="2">
        <f t="shared" si="6"/>
        <v>2326.04</v>
      </c>
      <c r="CB34" s="2">
        <f t="shared" si="7"/>
        <v>-24.399999999999636</v>
      </c>
    </row>
    <row r="35" spans="1:80">
      <c r="A35" s="5">
        <v>28</v>
      </c>
      <c r="B35" s="1" t="s">
        <v>95</v>
      </c>
      <c r="C35" s="1" t="s">
        <v>261</v>
      </c>
      <c r="D35" s="8">
        <v>2150.9760000000001</v>
      </c>
      <c r="E35" s="3">
        <v>310.08</v>
      </c>
      <c r="F35" s="3"/>
      <c r="G35" s="4"/>
      <c r="H35" s="3">
        <v>536.25599999999997</v>
      </c>
      <c r="I35" s="3">
        <v>72</v>
      </c>
      <c r="J35" s="4"/>
      <c r="K35" s="4"/>
      <c r="L35" s="4"/>
      <c r="M35" s="4"/>
      <c r="N35" s="4"/>
      <c r="O35" s="3">
        <v>688</v>
      </c>
      <c r="P35" s="4"/>
      <c r="Q35" s="4"/>
      <c r="R35" s="4"/>
      <c r="S35" s="3">
        <v>178.48</v>
      </c>
      <c r="T35" s="3">
        <v>138.88</v>
      </c>
      <c r="U35" s="3"/>
      <c r="V35" s="4"/>
      <c r="W35" s="3"/>
      <c r="X35" s="3">
        <v>279.04000000000002</v>
      </c>
      <c r="Y35" s="3"/>
      <c r="Z35" s="4"/>
      <c r="AA35" s="4"/>
      <c r="AB35" s="4"/>
      <c r="AC35" s="4"/>
      <c r="AD35" s="4"/>
      <c r="AE35" s="3"/>
      <c r="AF35" s="4"/>
      <c r="AG35" s="3">
        <f>IF(ISNUMBER(AH35),VLOOKUP(AH35,Domestic1,2)*AG$4)</f>
        <v>262.8</v>
      </c>
      <c r="AH35" s="4">
        <v>47</v>
      </c>
      <c r="AJ35" s="3"/>
      <c r="AK35" s="3"/>
      <c r="AL35" s="3"/>
      <c r="AM35" s="9"/>
      <c r="AN35" s="3"/>
      <c r="AO35" s="3"/>
      <c r="AP35" s="3"/>
      <c r="AQ35" s="9"/>
      <c r="AR35" s="4"/>
      <c r="AS35" s="3">
        <v>89.600000000000009</v>
      </c>
      <c r="AT35" s="4"/>
      <c r="AU35" s="4"/>
      <c r="AV35" s="3">
        <v>112.5</v>
      </c>
      <c r="AW35" s="4"/>
      <c r="AX35" s="4"/>
      <c r="AY35" s="4"/>
      <c r="AZ35" s="4"/>
      <c r="BA35" s="4"/>
      <c r="BB35" s="4"/>
      <c r="BC35" s="4"/>
      <c r="BD35" s="3">
        <v>159.12</v>
      </c>
      <c r="BE35" s="4"/>
      <c r="BF35" s="8"/>
      <c r="BG35" s="4"/>
      <c r="BH35" s="4"/>
      <c r="BI35" s="8"/>
      <c r="BP35" s="9"/>
      <c r="BQ35" s="9">
        <f>SUM(E35,H35,O35,S35,X35,BD35)</f>
        <v>2150.9760000000001</v>
      </c>
      <c r="BR35" s="1" t="s">
        <v>95</v>
      </c>
      <c r="BS35" s="5">
        <v>28</v>
      </c>
      <c r="BT35" s="5"/>
      <c r="BU35" s="2">
        <f t="shared" si="0"/>
        <v>688</v>
      </c>
      <c r="BV35" s="2">
        <f t="shared" si="1"/>
        <v>536.25599999999997</v>
      </c>
      <c r="BW35" s="2">
        <f t="shared" si="2"/>
        <v>310.08</v>
      </c>
      <c r="BX35" s="2">
        <f t="shared" si="3"/>
        <v>279.04000000000002</v>
      </c>
      <c r="BY35" s="2">
        <f t="shared" si="4"/>
        <v>262.8</v>
      </c>
      <c r="BZ35" s="2">
        <f t="shared" si="5"/>
        <v>178.48</v>
      </c>
      <c r="CA35" s="2">
        <f t="shared" si="6"/>
        <v>2254.6559999999999</v>
      </c>
      <c r="CB35" s="2">
        <f t="shared" si="7"/>
        <v>-103.67999999999984</v>
      </c>
    </row>
    <row r="36" spans="1:80">
      <c r="A36" s="5">
        <v>29</v>
      </c>
      <c r="B36" s="1" t="s">
        <v>85</v>
      </c>
      <c r="C36" s="1" t="s">
        <v>86</v>
      </c>
      <c r="D36" s="8">
        <v>2093.4959999999996</v>
      </c>
      <c r="E36" s="3"/>
      <c r="F36" s="3">
        <v>425.59999999999997</v>
      </c>
      <c r="G36" s="4"/>
      <c r="H36" s="3">
        <v>516.096</v>
      </c>
      <c r="I36" s="3">
        <v>64</v>
      </c>
      <c r="J36" s="4"/>
      <c r="K36" s="4"/>
      <c r="L36" s="4"/>
      <c r="M36" s="4"/>
      <c r="N36" s="4"/>
      <c r="O36" s="3">
        <v>0</v>
      </c>
      <c r="P36" s="4"/>
      <c r="Q36" s="4"/>
      <c r="R36" s="4"/>
      <c r="S36" s="3">
        <v>496.8</v>
      </c>
      <c r="T36" s="3"/>
      <c r="U36" s="3"/>
      <c r="V36" s="4"/>
      <c r="W36" s="3">
        <v>55.500000000000007</v>
      </c>
      <c r="X36" s="3">
        <v>162.56</v>
      </c>
      <c r="Y36" s="3"/>
      <c r="Z36" s="3">
        <v>95</v>
      </c>
      <c r="AA36" s="3"/>
      <c r="AB36" s="3"/>
      <c r="AC36" s="3"/>
      <c r="AD36" s="3"/>
      <c r="AE36" s="3"/>
      <c r="AF36" s="3"/>
      <c r="AG36" s="3">
        <f>IF(ISNUMBER(AH36),VLOOKUP(AH36,Domestic1,2)*AG$4)</f>
        <v>480.96</v>
      </c>
      <c r="AH36" s="4">
        <v>19</v>
      </c>
      <c r="AJ36" s="3"/>
      <c r="AK36" s="3"/>
      <c r="AL36" s="3"/>
      <c r="AM36" s="9"/>
      <c r="AN36" s="3"/>
      <c r="AO36" s="3"/>
      <c r="AP36" s="3"/>
      <c r="AQ36" s="9"/>
      <c r="AR36" s="4"/>
      <c r="AS36" s="3">
        <v>86.240000000000009</v>
      </c>
      <c r="AT36" s="4"/>
      <c r="AU36" s="4"/>
      <c r="AV36" s="3">
        <v>55.500000000000007</v>
      </c>
      <c r="AW36" s="4"/>
      <c r="AX36" s="3"/>
      <c r="AY36" s="4"/>
      <c r="AZ36" s="4"/>
      <c r="BA36" s="3">
        <v>43.8</v>
      </c>
      <c r="BB36" s="4"/>
      <c r="BC36" s="3">
        <v>41.99</v>
      </c>
      <c r="BD36" s="3"/>
      <c r="BE36" s="4"/>
      <c r="BF36" s="8"/>
      <c r="BG36" s="4"/>
      <c r="BH36" s="4"/>
      <c r="BI36" s="8"/>
      <c r="BP36" s="9"/>
      <c r="BQ36" s="9">
        <f>SUM(F36,H36,S36,X36,Z36,AG36)</f>
        <v>2177.0159999999996</v>
      </c>
      <c r="BR36" s="1" t="s">
        <v>85</v>
      </c>
      <c r="BS36" s="5">
        <v>29</v>
      </c>
      <c r="BT36" s="5"/>
      <c r="BU36" s="2">
        <f t="shared" si="0"/>
        <v>516.096</v>
      </c>
      <c r="BV36" s="2">
        <f t="shared" si="1"/>
        <v>496.8</v>
      </c>
      <c r="BW36" s="2">
        <f t="shared" si="2"/>
        <v>480.96</v>
      </c>
      <c r="BX36" s="2">
        <f t="shared" si="3"/>
        <v>425.59999999999997</v>
      </c>
      <c r="BY36" s="2">
        <f t="shared" si="4"/>
        <v>162.56</v>
      </c>
      <c r="BZ36" s="2">
        <f t="shared" si="5"/>
        <v>95</v>
      </c>
      <c r="CA36" s="2">
        <f t="shared" si="6"/>
        <v>2177.0160000000001</v>
      </c>
      <c r="CB36" s="2">
        <f t="shared" si="7"/>
        <v>0</v>
      </c>
    </row>
    <row r="37" spans="1:80">
      <c r="A37" s="5">
        <v>30</v>
      </c>
      <c r="B37" s="1" t="s">
        <v>44</v>
      </c>
      <c r="C37" s="1" t="s">
        <v>98</v>
      </c>
      <c r="D37" s="8">
        <v>2062.136</v>
      </c>
      <c r="E37" s="3"/>
      <c r="F37" s="3">
        <v>668.80000000000007</v>
      </c>
      <c r="G37" s="4"/>
      <c r="H37" s="3">
        <v>1302.336</v>
      </c>
      <c r="I37" s="4"/>
      <c r="J37" s="4"/>
      <c r="K37" s="4"/>
      <c r="L37" s="4"/>
      <c r="M37" s="4"/>
      <c r="N37" s="3">
        <v>91</v>
      </c>
      <c r="O37" s="3"/>
      <c r="P37" s="4"/>
      <c r="Q37" s="4"/>
      <c r="R37" s="4"/>
      <c r="S37" s="3"/>
      <c r="T37" s="3"/>
      <c r="U37" s="4"/>
      <c r="V37" s="4"/>
      <c r="W37" s="4"/>
      <c r="X37" s="3"/>
      <c r="Y37" s="3"/>
      <c r="Z37" s="4"/>
      <c r="AA37" s="4"/>
      <c r="AB37" s="4"/>
      <c r="AC37" s="4"/>
      <c r="AD37" s="4"/>
      <c r="AE37" s="3"/>
      <c r="AF37" s="4"/>
      <c r="AG37" s="3"/>
      <c r="AH37" s="4"/>
      <c r="AJ37" s="3"/>
      <c r="AK37" s="3"/>
      <c r="AL37" s="3"/>
      <c r="AM37" s="9"/>
      <c r="AN37" s="3"/>
      <c r="AO37" s="3"/>
      <c r="AP37" s="3"/>
      <c r="AQ37" s="9"/>
      <c r="AR37" s="4"/>
      <c r="AS37" s="3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8"/>
      <c r="BG37" s="4"/>
      <c r="BH37" s="3"/>
      <c r="BI37" s="8"/>
      <c r="BP37" s="9"/>
      <c r="BQ37" s="9">
        <f>SUM(F37,H37,N37)</f>
        <v>2062.136</v>
      </c>
      <c r="BR37" s="1" t="s">
        <v>44</v>
      </c>
      <c r="BS37" s="5">
        <v>30</v>
      </c>
      <c r="BT37" s="5"/>
      <c r="BU37" s="2">
        <f t="shared" si="0"/>
        <v>1302.336</v>
      </c>
      <c r="BV37" s="2">
        <f t="shared" si="1"/>
        <v>668.80000000000007</v>
      </c>
      <c r="BW37" s="2">
        <f t="shared" si="2"/>
        <v>91</v>
      </c>
      <c r="BX37" s="2">
        <f t="shared" si="3"/>
        <v>0</v>
      </c>
      <c r="BY37" s="2">
        <f t="shared" si="4"/>
        <v>0</v>
      </c>
      <c r="BZ37" s="2">
        <f t="shared" si="5"/>
        <v>0</v>
      </c>
      <c r="CA37" s="2">
        <f t="shared" si="6"/>
        <v>2062.136</v>
      </c>
      <c r="CB37" s="2">
        <f t="shared" si="7"/>
        <v>0</v>
      </c>
    </row>
    <row r="38" spans="1:80">
      <c r="A38" s="5">
        <v>31</v>
      </c>
      <c r="B38" s="1" t="s">
        <v>312</v>
      </c>
      <c r="C38" s="1" t="s">
        <v>409</v>
      </c>
      <c r="D38" s="8">
        <v>2004.45</v>
      </c>
      <c r="E38" s="3"/>
      <c r="F38" s="3">
        <v>1216</v>
      </c>
      <c r="H38" s="3"/>
      <c r="I38" s="4"/>
      <c r="J38" s="4"/>
      <c r="K38" s="4"/>
      <c r="L38" s="4"/>
      <c r="M38" s="4"/>
      <c r="N38" s="4"/>
      <c r="O38" s="3">
        <v>707.2</v>
      </c>
      <c r="P38" s="4"/>
      <c r="Q38" s="4"/>
      <c r="R38" s="4"/>
      <c r="S38" s="3"/>
      <c r="T38" s="3"/>
      <c r="U38" s="4"/>
      <c r="V38" s="4"/>
      <c r="W38" s="4"/>
      <c r="X38" s="3"/>
      <c r="Y38" s="3"/>
      <c r="Z38" s="4"/>
      <c r="AA38" s="4"/>
      <c r="AB38" s="4"/>
      <c r="AC38" s="4"/>
      <c r="AD38" s="4"/>
      <c r="AE38" s="3"/>
      <c r="AF38" s="4"/>
      <c r="AG38" s="3"/>
      <c r="AH38" s="4"/>
      <c r="AS38" s="3"/>
      <c r="AV38" s="3">
        <v>81.25</v>
      </c>
      <c r="BQ38" s="9">
        <f>SUM(F38,O38,AV38)</f>
        <v>2004.45</v>
      </c>
      <c r="BR38" s="1" t="s">
        <v>312</v>
      </c>
      <c r="BS38" s="5">
        <v>31</v>
      </c>
      <c r="BU38" s="2">
        <f t="shared" si="0"/>
        <v>1216</v>
      </c>
      <c r="BV38" s="2">
        <f t="shared" si="1"/>
        <v>707.2</v>
      </c>
      <c r="BW38" s="2">
        <f t="shared" si="2"/>
        <v>81.25</v>
      </c>
      <c r="BX38" s="2">
        <f t="shared" si="3"/>
        <v>0</v>
      </c>
      <c r="BY38" s="2">
        <f t="shared" si="4"/>
        <v>0</v>
      </c>
      <c r="BZ38" s="2">
        <f t="shared" si="5"/>
        <v>0</v>
      </c>
      <c r="CA38" s="2">
        <f t="shared" si="6"/>
        <v>2004.45</v>
      </c>
      <c r="CB38" s="2">
        <f t="shared" si="7"/>
        <v>0</v>
      </c>
    </row>
    <row r="39" spans="1:80">
      <c r="A39" s="5">
        <v>32</v>
      </c>
      <c r="B39" s="1" t="s">
        <v>177</v>
      </c>
      <c r="C39" s="1" t="s">
        <v>407</v>
      </c>
      <c r="D39" s="8">
        <v>1959.3600000000001</v>
      </c>
      <c r="E39" s="3">
        <v>127.68</v>
      </c>
      <c r="F39" s="3"/>
      <c r="G39" s="4"/>
      <c r="H39" s="3">
        <v>0</v>
      </c>
      <c r="I39" s="4"/>
      <c r="J39" s="4"/>
      <c r="K39" s="3">
        <v>68</v>
      </c>
      <c r="L39" s="4"/>
      <c r="M39" s="4"/>
      <c r="N39" s="4"/>
      <c r="O39" s="3">
        <v>435.20000000000005</v>
      </c>
      <c r="P39" s="4"/>
      <c r="Q39" s="4"/>
      <c r="R39" s="4"/>
      <c r="S39" s="3">
        <v>493.12</v>
      </c>
      <c r="T39" s="3">
        <v>256</v>
      </c>
      <c r="U39" s="3">
        <v>77.760000000000005</v>
      </c>
      <c r="V39" s="4"/>
      <c r="W39" s="3">
        <v>100</v>
      </c>
      <c r="X39" s="3"/>
      <c r="Y39" s="3"/>
      <c r="Z39" s="3"/>
      <c r="AA39" s="3"/>
      <c r="AB39" s="3"/>
      <c r="AC39" s="3"/>
      <c r="AD39" s="3"/>
      <c r="AE39" s="3"/>
      <c r="AF39" s="3"/>
      <c r="AG39" s="3">
        <f>IF(ISNUMBER(AH39),VLOOKUP(AH39,Domestic1,2)*AG$4)</f>
        <v>440.64</v>
      </c>
      <c r="AH39" s="4">
        <v>31</v>
      </c>
      <c r="AJ39" s="3"/>
      <c r="AK39" s="3"/>
      <c r="AL39" s="3"/>
      <c r="AM39" s="9"/>
      <c r="AN39" s="3"/>
      <c r="AO39" s="3"/>
      <c r="AP39" s="3"/>
      <c r="AQ39" s="9"/>
      <c r="AR39" s="4"/>
      <c r="AS39" s="3">
        <v>284.48</v>
      </c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3">
        <v>68.25</v>
      </c>
      <c r="BF39" s="8"/>
      <c r="BG39" s="4"/>
      <c r="BH39" s="4"/>
      <c r="BI39" s="8"/>
      <c r="BP39" s="9"/>
      <c r="BQ39" s="9">
        <f>SUM(E39,O39,S39,T39,AG39,AS39)</f>
        <v>2037.12</v>
      </c>
      <c r="BR39" s="1" t="s">
        <v>177</v>
      </c>
      <c r="BS39" s="5">
        <v>32</v>
      </c>
      <c r="BT39" s="5"/>
      <c r="BU39" s="2">
        <f t="shared" si="0"/>
        <v>493.12</v>
      </c>
      <c r="BV39" s="2">
        <f t="shared" si="1"/>
        <v>440.64</v>
      </c>
      <c r="BW39" s="2">
        <f t="shared" si="2"/>
        <v>435.20000000000005</v>
      </c>
      <c r="BX39" s="2">
        <f t="shared" si="3"/>
        <v>284.48</v>
      </c>
      <c r="BY39" s="2">
        <f t="shared" si="4"/>
        <v>256</v>
      </c>
      <c r="BZ39" s="2">
        <f t="shared" si="5"/>
        <v>127.68</v>
      </c>
      <c r="CA39" s="2">
        <f t="shared" si="6"/>
        <v>2037.1200000000001</v>
      </c>
      <c r="CB39" s="2">
        <f t="shared" si="7"/>
        <v>0</v>
      </c>
    </row>
    <row r="40" spans="1:80">
      <c r="A40" s="5">
        <v>33</v>
      </c>
      <c r="B40" s="1" t="s">
        <v>61</v>
      </c>
      <c r="C40" s="1" t="s">
        <v>62</v>
      </c>
      <c r="D40" s="8">
        <v>1903.08</v>
      </c>
      <c r="E40" s="3"/>
      <c r="F40" s="3">
        <v>653.6</v>
      </c>
      <c r="G40" s="4"/>
      <c r="H40" s="3"/>
      <c r="I40" s="4"/>
      <c r="J40" s="4"/>
      <c r="K40" s="4"/>
      <c r="L40" s="4"/>
      <c r="M40" s="4"/>
      <c r="N40" s="4"/>
      <c r="O40" s="3">
        <v>704</v>
      </c>
      <c r="P40" s="4"/>
      <c r="Q40" s="4"/>
      <c r="R40" s="4"/>
      <c r="S40" s="3"/>
      <c r="T40" s="3"/>
      <c r="U40" s="3"/>
      <c r="V40" s="4"/>
      <c r="W40" s="3"/>
      <c r="X40" s="3"/>
      <c r="Y40" s="3">
        <v>59.400000000000006</v>
      </c>
      <c r="Z40" s="4"/>
      <c r="AA40" s="4"/>
      <c r="AB40" s="4"/>
      <c r="AC40" s="4"/>
      <c r="AD40" s="4"/>
      <c r="AE40" s="3"/>
      <c r="AF40" s="4"/>
      <c r="AG40" s="3"/>
      <c r="AH40" s="4"/>
      <c r="AJ40" s="3"/>
      <c r="AK40" s="3"/>
      <c r="AL40" s="3"/>
      <c r="AM40" s="9"/>
      <c r="AN40" s="3"/>
      <c r="AO40" s="3"/>
      <c r="AP40" s="3"/>
      <c r="AQ40" s="9"/>
      <c r="AR40" s="4"/>
      <c r="AS40" s="3">
        <v>486.08</v>
      </c>
      <c r="AT40" s="4"/>
      <c r="AU40" s="4"/>
      <c r="AV40" s="3"/>
      <c r="AW40" s="4"/>
      <c r="AX40" s="4"/>
      <c r="AY40" s="4"/>
      <c r="AZ40" s="4"/>
      <c r="BA40" s="4"/>
      <c r="BB40" s="4"/>
      <c r="BC40" s="4"/>
      <c r="BD40" s="4"/>
      <c r="BE40" s="4"/>
      <c r="BF40" s="8"/>
      <c r="BG40" s="4"/>
      <c r="BH40" s="4"/>
      <c r="BI40" s="8"/>
      <c r="BP40" s="9"/>
      <c r="BQ40" s="9">
        <f>SUM(F40,O40,Y40,AS40)</f>
        <v>1903.08</v>
      </c>
      <c r="BR40" s="1" t="s">
        <v>61</v>
      </c>
      <c r="BS40" s="5">
        <v>33</v>
      </c>
      <c r="BT40" s="5"/>
      <c r="BU40" s="2">
        <f t="shared" si="0"/>
        <v>704</v>
      </c>
      <c r="BV40" s="2">
        <f t="shared" si="1"/>
        <v>653.6</v>
      </c>
      <c r="BW40" s="2">
        <f t="shared" si="2"/>
        <v>486.08</v>
      </c>
      <c r="BX40" s="2">
        <f t="shared" si="3"/>
        <v>59.400000000000006</v>
      </c>
      <c r="BY40" s="2">
        <f t="shared" si="4"/>
        <v>0</v>
      </c>
      <c r="BZ40" s="2">
        <f t="shared" si="5"/>
        <v>0</v>
      </c>
      <c r="CA40" s="2">
        <f t="shared" si="6"/>
        <v>1903.08</v>
      </c>
      <c r="CB40" s="2">
        <f t="shared" si="7"/>
        <v>0</v>
      </c>
    </row>
    <row r="41" spans="1:80">
      <c r="A41" s="5">
        <v>34</v>
      </c>
      <c r="B41" s="1" t="s">
        <v>82</v>
      </c>
      <c r="C41" s="1" t="s">
        <v>157</v>
      </c>
      <c r="D41" s="8">
        <v>1832.3519999999999</v>
      </c>
      <c r="E41" s="3">
        <v>209.28000000000003</v>
      </c>
      <c r="F41" s="3"/>
      <c r="G41" s="4"/>
      <c r="H41" s="3">
        <v>508.03199999999998</v>
      </c>
      <c r="I41" s="4"/>
      <c r="J41" s="4"/>
      <c r="K41" s="3">
        <v>55.080000000000005</v>
      </c>
      <c r="L41" s="4"/>
      <c r="M41" s="4"/>
      <c r="N41" s="4"/>
      <c r="O41" s="3"/>
      <c r="P41" s="4"/>
      <c r="Q41" s="4"/>
      <c r="R41" s="4"/>
      <c r="S41" s="3"/>
      <c r="T41" s="3"/>
      <c r="U41" s="3">
        <v>96</v>
      </c>
      <c r="V41" s="4"/>
      <c r="W41" s="3"/>
      <c r="X41" s="3">
        <v>64</v>
      </c>
      <c r="Y41" s="3"/>
      <c r="Z41" s="4"/>
      <c r="AA41" s="4"/>
      <c r="AB41" s="4"/>
      <c r="AC41" s="4"/>
      <c r="AD41" s="4"/>
      <c r="AE41" s="3">
        <f>IF(ISNUMBER(AF41),VLOOKUP(AF41,Domestic1,2)*AE$4)</f>
        <v>125.46</v>
      </c>
      <c r="AF41" s="4">
        <v>3</v>
      </c>
      <c r="AG41" s="3">
        <v>0</v>
      </c>
      <c r="AH41" s="4">
        <v>0</v>
      </c>
      <c r="AJ41" s="3"/>
      <c r="AK41" s="3"/>
      <c r="AL41" s="3"/>
      <c r="AM41" s="9"/>
      <c r="AN41" s="3"/>
      <c r="AO41" s="3"/>
      <c r="AP41" s="3"/>
      <c r="AQ41" s="9"/>
      <c r="AR41" s="4"/>
      <c r="AS41" s="3">
        <v>723.52</v>
      </c>
      <c r="AT41" s="4"/>
      <c r="AU41" s="4"/>
      <c r="AV41" s="3">
        <v>100</v>
      </c>
      <c r="AW41" s="4"/>
      <c r="AX41" s="4"/>
      <c r="AY41" s="4"/>
      <c r="AZ41" s="4"/>
      <c r="BA41" s="3">
        <v>80</v>
      </c>
      <c r="BB41" s="4"/>
      <c r="BC41" s="4"/>
      <c r="BD41" s="3">
        <v>155.52000000000001</v>
      </c>
      <c r="BE41" s="4"/>
      <c r="BF41" s="8"/>
      <c r="BG41" s="4"/>
      <c r="BH41" s="4"/>
      <c r="BI41" s="8"/>
      <c r="BP41" s="9"/>
      <c r="BQ41" s="9">
        <f>SUM(E41,H41,AE41,AS41,AV41,BD41)</f>
        <v>1821.8119999999999</v>
      </c>
      <c r="BR41" s="1" t="s">
        <v>82</v>
      </c>
      <c r="BS41" s="5">
        <v>34</v>
      </c>
      <c r="BT41" s="5"/>
      <c r="BU41" s="2">
        <f t="shared" si="0"/>
        <v>723.52</v>
      </c>
      <c r="BV41" s="2">
        <f t="shared" si="1"/>
        <v>508.03199999999998</v>
      </c>
      <c r="BW41" s="2">
        <f t="shared" si="2"/>
        <v>209.28000000000003</v>
      </c>
      <c r="BX41" s="2">
        <f t="shared" si="3"/>
        <v>155.52000000000001</v>
      </c>
      <c r="BY41" s="2">
        <f t="shared" si="4"/>
        <v>125.46</v>
      </c>
      <c r="BZ41" s="2">
        <f t="shared" si="5"/>
        <v>100</v>
      </c>
      <c r="CA41" s="2">
        <f t="shared" si="6"/>
        <v>1821.8119999999999</v>
      </c>
      <c r="CB41" s="2">
        <f t="shared" si="7"/>
        <v>0</v>
      </c>
    </row>
    <row r="42" spans="1:80">
      <c r="A42" s="5">
        <v>35</v>
      </c>
      <c r="B42" s="1" t="s">
        <v>55</v>
      </c>
      <c r="C42" s="1" t="s">
        <v>56</v>
      </c>
      <c r="D42" s="8">
        <v>1783.192</v>
      </c>
      <c r="E42" s="3"/>
      <c r="F42" s="3"/>
      <c r="G42" s="3"/>
      <c r="H42" s="3">
        <v>548.35199999999998</v>
      </c>
      <c r="I42" s="4"/>
      <c r="J42" s="4"/>
      <c r="K42" s="4"/>
      <c r="L42" s="4"/>
      <c r="M42" s="4"/>
      <c r="N42" s="4"/>
      <c r="O42" s="3">
        <v>142.4</v>
      </c>
      <c r="P42" s="4"/>
      <c r="Q42" s="4"/>
      <c r="R42" s="4"/>
      <c r="S42" s="3">
        <v>511.52</v>
      </c>
      <c r="T42" s="4"/>
      <c r="U42" s="4"/>
      <c r="V42" s="4"/>
      <c r="W42" s="4"/>
      <c r="X42" s="3">
        <v>171.52</v>
      </c>
      <c r="Y42" s="3"/>
      <c r="Z42" s="4"/>
      <c r="AA42" s="4"/>
      <c r="AB42" s="4"/>
      <c r="AC42" s="4"/>
      <c r="AD42" s="4"/>
      <c r="AE42" s="3"/>
      <c r="AF42" s="4"/>
      <c r="AG42" s="3">
        <f>IF(ISNUMBER(AH42),VLOOKUP(AH42,Domestic1,2)*AG$4)</f>
        <v>452.16</v>
      </c>
      <c r="AH42" s="4">
        <v>27</v>
      </c>
      <c r="AJ42" s="3"/>
      <c r="AK42" s="3"/>
      <c r="AL42" s="3"/>
      <c r="AM42" s="9"/>
      <c r="AN42" s="3"/>
      <c r="AO42" s="3"/>
      <c r="AP42" s="3"/>
      <c r="AQ42" s="9"/>
      <c r="AR42" s="4"/>
      <c r="AS42" s="3"/>
      <c r="AT42" s="4"/>
      <c r="AU42" s="3"/>
      <c r="AV42" s="4"/>
      <c r="AW42" s="4"/>
      <c r="AX42" s="4"/>
      <c r="AY42" s="4"/>
      <c r="AZ42" s="3">
        <v>35</v>
      </c>
      <c r="BA42" s="4"/>
      <c r="BB42" s="4"/>
      <c r="BC42" s="4"/>
      <c r="BD42" s="4"/>
      <c r="BE42" s="4"/>
      <c r="BF42" s="9"/>
      <c r="BG42" s="3"/>
      <c r="BH42" s="3"/>
      <c r="BI42" s="9"/>
      <c r="BP42" s="9"/>
      <c r="BQ42" s="9">
        <f>SUM(H42,O42,S42,X42,AG42,AZ42)</f>
        <v>1860.952</v>
      </c>
      <c r="BR42" s="1" t="s">
        <v>55</v>
      </c>
      <c r="BS42" s="5">
        <v>35</v>
      </c>
      <c r="BT42" s="5"/>
      <c r="BU42" s="2">
        <f t="shared" si="0"/>
        <v>548.35199999999998</v>
      </c>
      <c r="BV42" s="2">
        <f t="shared" si="1"/>
        <v>511.52</v>
      </c>
      <c r="BW42" s="2">
        <f t="shared" si="2"/>
        <v>452.16</v>
      </c>
      <c r="BX42" s="2">
        <f t="shared" si="3"/>
        <v>171.52</v>
      </c>
      <c r="BY42" s="2">
        <f t="shared" si="4"/>
        <v>142.4</v>
      </c>
      <c r="BZ42" s="2">
        <f t="shared" si="5"/>
        <v>35</v>
      </c>
      <c r="CA42" s="2">
        <f t="shared" si="6"/>
        <v>1860.952</v>
      </c>
      <c r="CB42" s="2">
        <f t="shared" si="7"/>
        <v>0</v>
      </c>
    </row>
    <row r="43" spans="1:80">
      <c r="A43" s="5">
        <v>36</v>
      </c>
      <c r="B43" s="1" t="s">
        <v>263</v>
      </c>
      <c r="C43" s="1" t="s">
        <v>36</v>
      </c>
      <c r="D43" s="8">
        <v>1764.1599999999999</v>
      </c>
      <c r="E43" s="3"/>
      <c r="F43" s="3">
        <v>0</v>
      </c>
      <c r="G43" s="3">
        <v>76.5</v>
      </c>
      <c r="H43" s="3">
        <v>201.6</v>
      </c>
      <c r="I43" s="4"/>
      <c r="J43" s="4"/>
      <c r="K43" s="4"/>
      <c r="L43" s="4"/>
      <c r="M43" s="4"/>
      <c r="N43" s="3">
        <v>38.919999999999995</v>
      </c>
      <c r="O43" s="3">
        <v>134.4</v>
      </c>
      <c r="P43" s="4"/>
      <c r="Q43" s="4"/>
      <c r="R43" s="4"/>
      <c r="S43" s="3">
        <v>493.12</v>
      </c>
      <c r="T43" s="3">
        <v>140.16</v>
      </c>
      <c r="U43" s="4"/>
      <c r="V43" s="4"/>
      <c r="W43" s="4"/>
      <c r="X43" s="3">
        <v>172.8</v>
      </c>
      <c r="Y43" s="3">
        <v>95.47999999999999</v>
      </c>
      <c r="Z43" s="4"/>
      <c r="AA43" s="4"/>
      <c r="AB43" s="4"/>
      <c r="AC43" s="4"/>
      <c r="AD43" s="4"/>
      <c r="AE43" s="3"/>
      <c r="AF43" s="4"/>
      <c r="AG43" s="3">
        <f>IF(ISNUMBER(AH43),VLOOKUP(AH43,Domestic1,2)*AG$4)</f>
        <v>643.67999999999995</v>
      </c>
      <c r="AH43" s="4">
        <v>15</v>
      </c>
      <c r="AJ43" s="3"/>
      <c r="AK43" s="3"/>
      <c r="AL43" s="3"/>
      <c r="AM43" s="9"/>
      <c r="AN43" s="3"/>
      <c r="AO43" s="3"/>
      <c r="AP43" s="3"/>
      <c r="AQ43" s="9"/>
      <c r="AR43" s="4"/>
      <c r="AS43" s="3">
        <v>94.08</v>
      </c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3">
        <v>84</v>
      </c>
      <c r="BF43" s="8"/>
      <c r="BG43" s="3"/>
      <c r="BH43" s="4"/>
      <c r="BI43" s="9"/>
      <c r="BQ43" s="9">
        <f>SUM(H43,O43,S43,T43,X43,AG43)</f>
        <v>1785.7599999999998</v>
      </c>
      <c r="BR43" s="1" t="s">
        <v>263</v>
      </c>
      <c r="BS43" s="5">
        <v>36</v>
      </c>
      <c r="BU43" s="2">
        <f t="shared" si="0"/>
        <v>643.67999999999995</v>
      </c>
      <c r="BV43" s="2">
        <f t="shared" si="1"/>
        <v>493.12</v>
      </c>
      <c r="BW43" s="2">
        <f t="shared" si="2"/>
        <v>201.6</v>
      </c>
      <c r="BX43" s="2">
        <f t="shared" si="3"/>
        <v>172.8</v>
      </c>
      <c r="BY43" s="2">
        <f t="shared" si="4"/>
        <v>140.16</v>
      </c>
      <c r="BZ43" s="2">
        <f t="shared" si="5"/>
        <v>134.4</v>
      </c>
      <c r="CA43" s="2">
        <f t="shared" si="6"/>
        <v>1785.76</v>
      </c>
      <c r="CB43" s="2">
        <f t="shared" si="7"/>
        <v>0</v>
      </c>
    </row>
    <row r="44" spans="1:80">
      <c r="A44" s="5">
        <v>37</v>
      </c>
      <c r="B44" s="1" t="s">
        <v>304</v>
      </c>
      <c r="C44" s="1" t="s">
        <v>449</v>
      </c>
      <c r="D44" s="8">
        <v>1692.88</v>
      </c>
      <c r="E44" s="3">
        <v>210.24</v>
      </c>
      <c r="F44" s="3">
        <v>395.2</v>
      </c>
      <c r="H44" s="3"/>
      <c r="I44" s="4"/>
      <c r="J44" s="4"/>
      <c r="K44" s="4"/>
      <c r="L44" s="4"/>
      <c r="M44" s="3">
        <v>58.320000000000007</v>
      </c>
      <c r="N44" s="4"/>
      <c r="O44" s="3"/>
      <c r="P44" s="4"/>
      <c r="Q44" s="4"/>
      <c r="R44" s="4"/>
      <c r="S44" s="3"/>
      <c r="T44" s="4"/>
      <c r="U44" s="4"/>
      <c r="V44" s="3">
        <v>84</v>
      </c>
      <c r="W44" s="4"/>
      <c r="X44" s="3"/>
      <c r="Y44" s="3">
        <v>141.68</v>
      </c>
      <c r="Z44" s="4"/>
      <c r="AA44" s="4"/>
      <c r="AB44" s="4"/>
      <c r="AC44" s="4"/>
      <c r="AD44" s="4"/>
      <c r="AE44" s="3"/>
      <c r="AF44" s="4"/>
      <c r="AG44" s="3">
        <f>IF(ISNUMBER(AH44),VLOOKUP(AH44,Domestic1,2)*AG$4)</f>
        <v>458.64</v>
      </c>
      <c r="AH44" s="4">
        <v>25</v>
      </c>
      <c r="AR44" s="3">
        <v>54.75</v>
      </c>
      <c r="AS44" s="3">
        <v>481.59999999999997</v>
      </c>
      <c r="AW44" s="3">
        <v>44.400000000000006</v>
      </c>
      <c r="BA44" s="3"/>
      <c r="BB44" s="5">
        <v>45.36</v>
      </c>
      <c r="BE44" s="3"/>
      <c r="BQ44" s="9">
        <f>SUM(E44,F44,V44,Y44,AG44,AS44)</f>
        <v>1771.3600000000001</v>
      </c>
      <c r="BR44" s="1" t="s">
        <v>304</v>
      </c>
      <c r="BS44" s="5">
        <v>37</v>
      </c>
      <c r="BU44" s="2">
        <f t="shared" si="0"/>
        <v>481.59999999999997</v>
      </c>
      <c r="BV44" s="2">
        <f t="shared" si="1"/>
        <v>458.64</v>
      </c>
      <c r="BW44" s="2">
        <f t="shared" si="2"/>
        <v>395.2</v>
      </c>
      <c r="BX44" s="2">
        <f t="shared" si="3"/>
        <v>210.24</v>
      </c>
      <c r="BY44" s="2">
        <f t="shared" si="4"/>
        <v>141.68</v>
      </c>
      <c r="BZ44" s="2">
        <f t="shared" si="5"/>
        <v>84</v>
      </c>
      <c r="CA44" s="2">
        <f t="shared" si="6"/>
        <v>1771.3600000000001</v>
      </c>
      <c r="CB44" s="2">
        <f t="shared" si="7"/>
        <v>0</v>
      </c>
    </row>
    <row r="45" spans="1:80">
      <c r="A45" s="5">
        <v>38</v>
      </c>
      <c r="B45" s="1" t="s">
        <v>201</v>
      </c>
      <c r="C45" s="1" t="s">
        <v>179</v>
      </c>
      <c r="D45" s="8">
        <v>1661.68</v>
      </c>
      <c r="E45" s="3">
        <v>212.16</v>
      </c>
      <c r="F45" s="3"/>
      <c r="G45" s="4"/>
      <c r="H45" s="3">
        <v>887.04000000000008</v>
      </c>
      <c r="I45" s="4"/>
      <c r="J45" s="3">
        <v>39</v>
      </c>
      <c r="K45" s="3">
        <v>85</v>
      </c>
      <c r="L45" s="4"/>
      <c r="M45" s="4"/>
      <c r="N45" s="4"/>
      <c r="O45" s="3"/>
      <c r="P45" s="4"/>
      <c r="Q45" s="4"/>
      <c r="R45" s="4"/>
      <c r="S45" s="3"/>
      <c r="T45" s="3"/>
      <c r="U45" s="3">
        <v>96</v>
      </c>
      <c r="V45" s="4"/>
      <c r="W45" s="4"/>
      <c r="X45" s="3">
        <v>276.48</v>
      </c>
      <c r="Y45" s="3"/>
      <c r="Z45" s="4"/>
      <c r="AA45" s="4"/>
      <c r="AB45" s="4"/>
      <c r="AC45" s="4"/>
      <c r="AD45" s="4"/>
      <c r="AE45" s="3"/>
      <c r="AF45" s="4"/>
      <c r="AG45" s="3"/>
      <c r="AH45" s="4"/>
      <c r="AJ45" s="3"/>
      <c r="AK45" s="3"/>
      <c r="AL45" s="3"/>
      <c r="AM45" s="9"/>
      <c r="AN45" s="3"/>
      <c r="AO45" s="3"/>
      <c r="AP45" s="3"/>
      <c r="AQ45" s="9"/>
      <c r="AR45" s="4"/>
      <c r="AS45" s="3"/>
      <c r="AT45" s="4"/>
      <c r="AU45" s="4"/>
      <c r="AV45" s="4"/>
      <c r="AW45" s="4"/>
      <c r="AX45" s="4"/>
      <c r="AY45" s="3">
        <v>85</v>
      </c>
      <c r="AZ45" s="4"/>
      <c r="BA45" s="3">
        <v>44</v>
      </c>
      <c r="BB45" s="4"/>
      <c r="BC45" s="3">
        <v>52</v>
      </c>
      <c r="BD45" s="4"/>
      <c r="BE45" s="3">
        <v>105</v>
      </c>
      <c r="BF45" s="8"/>
      <c r="BG45" s="4"/>
      <c r="BH45" s="4"/>
      <c r="BI45" s="8"/>
      <c r="BP45" s="9"/>
      <c r="BQ45" s="9">
        <f>SUM(E45,H45,U45,K45,X45,BE45)</f>
        <v>1661.68</v>
      </c>
      <c r="BR45" s="1" t="s">
        <v>201</v>
      </c>
      <c r="BS45" s="5">
        <v>38</v>
      </c>
      <c r="BU45" s="2">
        <f t="shared" si="0"/>
        <v>887.04000000000008</v>
      </c>
      <c r="BV45" s="2">
        <f t="shared" si="1"/>
        <v>276.48</v>
      </c>
      <c r="BW45" s="2">
        <f t="shared" si="2"/>
        <v>212.16</v>
      </c>
      <c r="BX45" s="2">
        <f t="shared" si="3"/>
        <v>105</v>
      </c>
      <c r="BY45" s="2">
        <f t="shared" si="4"/>
        <v>96</v>
      </c>
      <c r="BZ45" s="2">
        <f t="shared" si="5"/>
        <v>85</v>
      </c>
      <c r="CA45" s="2">
        <f t="shared" si="6"/>
        <v>1661.68</v>
      </c>
      <c r="CB45" s="2">
        <f t="shared" si="7"/>
        <v>0</v>
      </c>
    </row>
    <row r="46" spans="1:80">
      <c r="A46" s="5">
        <v>39</v>
      </c>
      <c r="B46" s="1" t="s">
        <v>229</v>
      </c>
      <c r="C46" s="1" t="s">
        <v>164</v>
      </c>
      <c r="D46" s="8">
        <v>1616.48</v>
      </c>
      <c r="E46" s="3"/>
      <c r="F46" s="3">
        <v>674.88000000000011</v>
      </c>
      <c r="G46" s="4"/>
      <c r="H46" s="3"/>
      <c r="I46" s="4"/>
      <c r="J46" s="4"/>
      <c r="K46" s="4"/>
      <c r="L46" s="4"/>
      <c r="M46" s="4"/>
      <c r="N46" s="4"/>
      <c r="O46" s="3">
        <v>150.39999999999998</v>
      </c>
      <c r="P46" s="4"/>
      <c r="Q46" s="4"/>
      <c r="R46" s="4"/>
      <c r="S46" s="3">
        <v>791.19999999999993</v>
      </c>
      <c r="T46" s="4"/>
      <c r="U46" s="3"/>
      <c r="V46" s="4"/>
      <c r="W46" s="4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J46" s="3"/>
      <c r="AK46" s="3"/>
      <c r="AL46" s="3"/>
      <c r="AM46" s="9"/>
      <c r="AN46" s="3"/>
      <c r="AO46" s="3"/>
      <c r="AP46" s="3"/>
      <c r="AQ46" s="9"/>
      <c r="AR46" s="4"/>
      <c r="AS46" s="3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8"/>
      <c r="BG46" s="4"/>
      <c r="BH46" s="4"/>
      <c r="BI46" s="8"/>
      <c r="BQ46" s="9">
        <f>SUM(F46,O46,S46)</f>
        <v>1616.48</v>
      </c>
      <c r="BR46" s="1" t="s">
        <v>229</v>
      </c>
      <c r="BS46" s="5">
        <v>39</v>
      </c>
      <c r="BU46" s="2">
        <f t="shared" si="0"/>
        <v>791.19999999999993</v>
      </c>
      <c r="BV46" s="2">
        <f t="shared" si="1"/>
        <v>674.88000000000011</v>
      </c>
      <c r="BW46" s="2">
        <f t="shared" si="2"/>
        <v>150.39999999999998</v>
      </c>
      <c r="BX46" s="2">
        <f t="shared" si="3"/>
        <v>0</v>
      </c>
      <c r="BY46" s="2">
        <f t="shared" si="4"/>
        <v>0</v>
      </c>
      <c r="BZ46" s="2">
        <f t="shared" si="5"/>
        <v>0</v>
      </c>
      <c r="CA46" s="2">
        <f t="shared" si="6"/>
        <v>1616.48</v>
      </c>
      <c r="CB46" s="2">
        <f t="shared" si="7"/>
        <v>0</v>
      </c>
    </row>
    <row r="47" spans="1:80">
      <c r="A47" s="5">
        <v>40</v>
      </c>
      <c r="B47" s="1" t="s">
        <v>205</v>
      </c>
      <c r="C47" s="1" t="s">
        <v>218</v>
      </c>
      <c r="D47" s="8">
        <v>1579.68</v>
      </c>
      <c r="E47" s="3"/>
      <c r="F47" s="3">
        <v>410.40000000000003</v>
      </c>
      <c r="G47" s="4"/>
      <c r="H47" s="3"/>
      <c r="I47" s="4"/>
      <c r="J47" s="4"/>
      <c r="K47" s="4"/>
      <c r="L47" s="4"/>
      <c r="M47" s="4"/>
      <c r="N47" s="4"/>
      <c r="O47" s="3"/>
      <c r="P47" s="4"/>
      <c r="Q47" s="4"/>
      <c r="R47" s="4"/>
      <c r="S47" s="3"/>
      <c r="T47" s="4"/>
      <c r="U47" s="4"/>
      <c r="V47" s="4"/>
      <c r="W47" s="4"/>
      <c r="X47" s="3"/>
      <c r="Y47" s="3"/>
      <c r="Z47" s="4"/>
      <c r="AA47" s="4"/>
      <c r="AB47" s="4"/>
      <c r="AC47" s="4"/>
      <c r="AD47" s="4"/>
      <c r="AE47" s="3"/>
      <c r="AF47" s="4"/>
      <c r="AG47" s="3">
        <f>IF(ISNUMBER(AH47),VLOOKUP(AH47,Domestic1,2)*AG$4)</f>
        <v>876.96</v>
      </c>
      <c r="AH47" s="4">
        <v>5</v>
      </c>
      <c r="AJ47" s="3"/>
      <c r="AK47" s="3"/>
      <c r="AL47" s="3"/>
      <c r="AM47" s="9"/>
      <c r="AN47" s="3"/>
      <c r="AO47" s="3"/>
      <c r="AP47" s="3"/>
      <c r="AQ47" s="9"/>
      <c r="AR47" s="4"/>
      <c r="AS47" s="3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3">
        <v>233.28000000000003</v>
      </c>
      <c r="BE47" s="4"/>
      <c r="BF47" s="8"/>
      <c r="BG47" s="4"/>
      <c r="BH47" s="4"/>
      <c r="BI47" s="8"/>
      <c r="BP47" s="9"/>
      <c r="BQ47" s="9">
        <f>SUM(F47,O47,AG47,BD47)</f>
        <v>1520.64</v>
      </c>
      <c r="BR47" s="1" t="s">
        <v>205</v>
      </c>
      <c r="BS47" s="5">
        <v>40</v>
      </c>
      <c r="BU47" s="2">
        <f t="shared" si="0"/>
        <v>876.96</v>
      </c>
      <c r="BV47" s="2">
        <f t="shared" si="1"/>
        <v>410.40000000000003</v>
      </c>
      <c r="BW47" s="2">
        <f t="shared" si="2"/>
        <v>233.28000000000003</v>
      </c>
      <c r="BX47" s="2">
        <f t="shared" si="3"/>
        <v>5</v>
      </c>
      <c r="BY47" s="2">
        <f t="shared" si="4"/>
        <v>0</v>
      </c>
      <c r="BZ47" s="2">
        <f t="shared" si="5"/>
        <v>0</v>
      </c>
      <c r="CA47" s="2">
        <f t="shared" si="6"/>
        <v>1525.64</v>
      </c>
      <c r="CB47" s="2">
        <f t="shared" si="7"/>
        <v>-5</v>
      </c>
    </row>
    <row r="48" spans="1:80">
      <c r="A48" s="5">
        <v>41</v>
      </c>
      <c r="B48" s="1" t="s">
        <v>149</v>
      </c>
      <c r="C48" s="1" t="s">
        <v>48</v>
      </c>
      <c r="D48" s="8">
        <v>1544.8000000000002</v>
      </c>
      <c r="E48" s="3">
        <v>127.68</v>
      </c>
      <c r="F48" s="3">
        <v>115.52</v>
      </c>
      <c r="G48" s="4"/>
      <c r="H48" s="3">
        <v>504</v>
      </c>
      <c r="I48" s="4"/>
      <c r="J48" s="4"/>
      <c r="K48" s="4"/>
      <c r="L48" s="4"/>
      <c r="M48" s="4"/>
      <c r="N48" s="4"/>
      <c r="O48" s="3">
        <v>152</v>
      </c>
      <c r="P48" s="4"/>
      <c r="Q48" s="4"/>
      <c r="R48" s="4"/>
      <c r="S48" s="3">
        <v>504.16</v>
      </c>
      <c r="T48" s="3">
        <v>141.44</v>
      </c>
      <c r="U48" s="3"/>
      <c r="V48" s="4"/>
      <c r="W48" s="4"/>
      <c r="X48" s="3"/>
      <c r="Y48" s="3"/>
      <c r="Z48" s="3">
        <v>76</v>
      </c>
      <c r="AA48" s="3"/>
      <c r="AB48" s="3"/>
      <c r="AC48" s="3"/>
      <c r="AD48" s="3"/>
      <c r="AE48" s="3"/>
      <c r="AF48" s="3"/>
      <c r="AG48" s="3"/>
      <c r="AH48" s="3"/>
      <c r="AJ48" s="3"/>
      <c r="AK48" s="3"/>
      <c r="AL48" s="3"/>
      <c r="AM48" s="9"/>
      <c r="AN48" s="3"/>
      <c r="AO48" s="3"/>
      <c r="AP48" s="3"/>
      <c r="AQ48" s="9"/>
      <c r="AR48" s="4"/>
      <c r="AS48" s="3"/>
      <c r="AT48" s="4"/>
      <c r="AU48" s="4"/>
      <c r="AV48" s="3"/>
      <c r="AW48" s="4"/>
      <c r="AX48" s="4"/>
      <c r="AY48" s="4"/>
      <c r="AZ48" s="4"/>
      <c r="BA48" s="4"/>
      <c r="BB48" s="4"/>
      <c r="BC48" s="4"/>
      <c r="BD48" s="4"/>
      <c r="BE48" s="4"/>
      <c r="BF48" s="8"/>
      <c r="BG48" s="4"/>
      <c r="BH48" s="3"/>
      <c r="BI48" s="8"/>
      <c r="BP48" s="9"/>
      <c r="BQ48" s="9">
        <f>SUM(E48,F48,H48,O48,S48,T48)</f>
        <v>1544.8000000000002</v>
      </c>
      <c r="BR48" s="1" t="s">
        <v>149</v>
      </c>
      <c r="BS48" s="5">
        <v>41</v>
      </c>
      <c r="BU48" s="2">
        <f t="shared" si="0"/>
        <v>504.16</v>
      </c>
      <c r="BV48" s="2">
        <f t="shared" si="1"/>
        <v>504</v>
      </c>
      <c r="BW48" s="2">
        <f t="shared" si="2"/>
        <v>152</v>
      </c>
      <c r="BX48" s="2">
        <f t="shared" si="3"/>
        <v>141.44</v>
      </c>
      <c r="BY48" s="2">
        <f t="shared" si="4"/>
        <v>127.68</v>
      </c>
      <c r="BZ48" s="2">
        <f t="shared" si="5"/>
        <v>115.52</v>
      </c>
      <c r="CA48" s="2">
        <f t="shared" si="6"/>
        <v>1544.8000000000002</v>
      </c>
      <c r="CB48" s="2">
        <f t="shared" si="7"/>
        <v>0</v>
      </c>
    </row>
    <row r="49" spans="1:80">
      <c r="A49" s="5">
        <v>42</v>
      </c>
      <c r="B49" s="1" t="s">
        <v>84</v>
      </c>
      <c r="C49" s="1" t="s">
        <v>53</v>
      </c>
      <c r="D49" s="8">
        <v>1541.104</v>
      </c>
      <c r="E49" s="3">
        <v>312</v>
      </c>
      <c r="F49" s="3">
        <v>109.44</v>
      </c>
      <c r="G49" s="4"/>
      <c r="H49" s="3">
        <v>199.584</v>
      </c>
      <c r="I49" s="4"/>
      <c r="J49" s="4"/>
      <c r="K49" s="4"/>
      <c r="L49" s="4"/>
      <c r="M49" s="4"/>
      <c r="N49" s="4"/>
      <c r="O49" s="3">
        <v>403.2</v>
      </c>
      <c r="P49" s="4"/>
      <c r="Q49" s="4"/>
      <c r="R49" s="4"/>
      <c r="S49" s="3">
        <v>176.64</v>
      </c>
      <c r="T49" s="3"/>
      <c r="U49" s="3"/>
      <c r="V49" s="4"/>
      <c r="W49" s="4"/>
      <c r="X49" s="3"/>
      <c r="Y49" s="3"/>
      <c r="Z49" s="4"/>
      <c r="AA49" s="4"/>
      <c r="AB49" s="4"/>
      <c r="AC49" s="4"/>
      <c r="AD49" s="4"/>
      <c r="AE49" s="3"/>
      <c r="AF49" s="4"/>
      <c r="AG49" s="3">
        <f>IF(ISNUMBER(AH49),VLOOKUP(AH49,Domestic1,2)*AG$4)</f>
        <v>268.56</v>
      </c>
      <c r="AH49" s="4">
        <v>44</v>
      </c>
      <c r="AJ49" s="3"/>
      <c r="AK49" s="3"/>
      <c r="AL49" s="3"/>
      <c r="AM49" s="9"/>
      <c r="AN49" s="3"/>
      <c r="AO49" s="3"/>
      <c r="AP49" s="3"/>
      <c r="AQ49" s="9"/>
      <c r="AR49" s="4"/>
      <c r="AS49" s="3">
        <v>293.44</v>
      </c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3">
        <v>156.24</v>
      </c>
      <c r="BE49" s="4"/>
      <c r="BF49" s="8"/>
      <c r="BG49" s="4"/>
      <c r="BH49" s="3"/>
      <c r="BI49" s="8"/>
      <c r="BP49" s="9"/>
      <c r="BQ49" s="9">
        <f>SUM(E49,H49,O49,S49,AS49,BD49)</f>
        <v>1541.104</v>
      </c>
      <c r="BR49" s="1" t="s">
        <v>84</v>
      </c>
      <c r="BS49" s="5">
        <v>42</v>
      </c>
      <c r="BT49" s="5"/>
      <c r="BU49" s="2">
        <f t="shared" si="0"/>
        <v>403.2</v>
      </c>
      <c r="BV49" s="2">
        <f t="shared" si="1"/>
        <v>312</v>
      </c>
      <c r="BW49" s="2">
        <f t="shared" si="2"/>
        <v>293.44</v>
      </c>
      <c r="BX49" s="2">
        <f t="shared" si="3"/>
        <v>268.56</v>
      </c>
      <c r="BY49" s="2">
        <f t="shared" si="4"/>
        <v>199.584</v>
      </c>
      <c r="BZ49" s="2">
        <f t="shared" si="5"/>
        <v>176.64</v>
      </c>
      <c r="CA49" s="2">
        <f t="shared" si="6"/>
        <v>1653.424</v>
      </c>
      <c r="CB49" s="2">
        <f t="shared" si="7"/>
        <v>-112.31999999999994</v>
      </c>
    </row>
    <row r="50" spans="1:80">
      <c r="A50" s="5">
        <v>43</v>
      </c>
      <c r="B50" s="1" t="s">
        <v>111</v>
      </c>
      <c r="C50" s="1" t="s">
        <v>218</v>
      </c>
      <c r="D50" s="8">
        <v>1521.08</v>
      </c>
      <c r="E50" s="3"/>
      <c r="F50" s="3">
        <v>127.67999999999999</v>
      </c>
      <c r="G50" s="4"/>
      <c r="H50" s="3"/>
      <c r="I50" s="4"/>
      <c r="J50" s="4"/>
      <c r="K50" s="4"/>
      <c r="L50" s="4"/>
      <c r="M50" s="4"/>
      <c r="N50" s="3">
        <v>61.040000000000006</v>
      </c>
      <c r="O50" s="3"/>
      <c r="P50" s="4"/>
      <c r="Q50" s="4"/>
      <c r="R50" s="4"/>
      <c r="S50" s="3">
        <v>500.48</v>
      </c>
      <c r="T50" s="4"/>
      <c r="U50" s="4"/>
      <c r="V50" s="4"/>
      <c r="W50" s="4"/>
      <c r="X50" s="3"/>
      <c r="Y50" s="3"/>
      <c r="Z50" s="4"/>
      <c r="AA50" s="4"/>
      <c r="AB50" s="4"/>
      <c r="AC50" s="4"/>
      <c r="AD50" s="4"/>
      <c r="AE50" s="3"/>
      <c r="AF50" s="4"/>
      <c r="AG50" s="3">
        <f>IF(ISNUMBER(AH50),VLOOKUP(AH50,Domestic1,2)*AG$4)</f>
        <v>287.28000000000003</v>
      </c>
      <c r="AH50" s="4">
        <v>35</v>
      </c>
      <c r="AJ50" s="3"/>
      <c r="AK50" s="3"/>
      <c r="AL50" s="3"/>
      <c r="AM50" s="9"/>
      <c r="AN50" s="3"/>
      <c r="AO50" s="3"/>
      <c r="AP50" s="3"/>
      <c r="AQ50" s="9"/>
      <c r="AR50" s="4"/>
      <c r="AS50" s="3">
        <v>300.16000000000003</v>
      </c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3"/>
      <c r="BE50" s="4"/>
      <c r="BF50" s="8"/>
      <c r="BG50" s="4"/>
      <c r="BH50" s="3">
        <v>390.59999999999997</v>
      </c>
      <c r="BI50" s="8"/>
      <c r="BQ50" s="9">
        <f>SUM(F50,N50,S50,AG50,,AS50,BH50)</f>
        <v>1667.24</v>
      </c>
      <c r="BR50" s="1" t="s">
        <v>111</v>
      </c>
      <c r="BS50" s="5">
        <v>43</v>
      </c>
      <c r="BU50" s="2">
        <f t="shared" si="0"/>
        <v>500.48</v>
      </c>
      <c r="BV50" s="2">
        <f t="shared" si="1"/>
        <v>390.59999999999997</v>
      </c>
      <c r="BW50" s="2">
        <f t="shared" si="2"/>
        <v>300.16000000000003</v>
      </c>
      <c r="BX50" s="2">
        <f t="shared" si="3"/>
        <v>287.28000000000003</v>
      </c>
      <c r="BY50" s="2">
        <f t="shared" si="4"/>
        <v>127.67999999999999</v>
      </c>
      <c r="BZ50" s="2">
        <f t="shared" si="5"/>
        <v>61.040000000000006</v>
      </c>
      <c r="CA50" s="2">
        <f t="shared" si="6"/>
        <v>1667.24</v>
      </c>
      <c r="CB50" s="2">
        <f t="shared" si="7"/>
        <v>0</v>
      </c>
    </row>
    <row r="51" spans="1:80">
      <c r="A51" s="5" t="s">
        <v>64</v>
      </c>
      <c r="B51" s="1" t="s">
        <v>340</v>
      </c>
      <c r="C51" s="1" t="s">
        <v>341</v>
      </c>
      <c r="D51" s="8">
        <v>1499.1999999999998</v>
      </c>
      <c r="E51" s="3"/>
      <c r="F51" s="3">
        <v>129.19999999999999</v>
      </c>
      <c r="H51" s="3"/>
      <c r="I51" s="4"/>
      <c r="J51" s="4"/>
      <c r="K51" s="4"/>
      <c r="L51" s="4"/>
      <c r="M51" s="4"/>
      <c r="N51" s="4"/>
      <c r="O51" s="3">
        <v>425.6</v>
      </c>
      <c r="P51" s="4"/>
      <c r="Q51" s="4"/>
      <c r="R51" s="3"/>
      <c r="S51" s="3">
        <v>485.76000000000005</v>
      </c>
      <c r="T51" s="4"/>
      <c r="U51" s="4"/>
      <c r="V51" s="4"/>
      <c r="W51" s="4"/>
      <c r="X51" s="3">
        <v>176.64</v>
      </c>
      <c r="Y51" s="3"/>
      <c r="Z51" s="4"/>
      <c r="AA51" s="4"/>
      <c r="AB51" s="4"/>
      <c r="AC51" s="4"/>
      <c r="AD51" s="4"/>
      <c r="AE51" s="3">
        <f>IF(ISNUMBER(AF51),VLOOKUP(AF51,Domestic1,2)*AE$4)</f>
        <v>170</v>
      </c>
      <c r="AF51" s="4">
        <v>1</v>
      </c>
      <c r="AG51" s="3"/>
      <c r="AH51" s="4"/>
      <c r="AS51" s="3">
        <v>112</v>
      </c>
      <c r="BA51" s="3">
        <v>65</v>
      </c>
      <c r="BQ51" s="9">
        <f>SUM(F51,O51,S51,X51,AE51,AS51)</f>
        <v>1499.1999999999998</v>
      </c>
      <c r="BR51" s="1" t="s">
        <v>458</v>
      </c>
      <c r="BS51" s="5" t="s">
        <v>64</v>
      </c>
      <c r="BU51" s="2">
        <f t="shared" si="0"/>
        <v>485.76000000000005</v>
      </c>
      <c r="BV51" s="2">
        <f t="shared" si="1"/>
        <v>425.6</v>
      </c>
      <c r="BW51" s="2">
        <f t="shared" si="2"/>
        <v>176.64</v>
      </c>
      <c r="BX51" s="2">
        <f t="shared" si="3"/>
        <v>170</v>
      </c>
      <c r="BY51" s="2">
        <f t="shared" si="4"/>
        <v>129.19999999999999</v>
      </c>
      <c r="BZ51" s="2">
        <f t="shared" si="5"/>
        <v>112</v>
      </c>
      <c r="CA51" s="2">
        <f t="shared" si="6"/>
        <v>1499.2</v>
      </c>
      <c r="CB51" s="2">
        <f t="shared" si="7"/>
        <v>0</v>
      </c>
    </row>
    <row r="52" spans="1:80">
      <c r="A52" s="5">
        <v>44</v>
      </c>
      <c r="B52" s="1" t="s">
        <v>166</v>
      </c>
      <c r="C52" s="1" t="s">
        <v>32</v>
      </c>
      <c r="D52" s="8">
        <v>1495.6</v>
      </c>
      <c r="E52" s="3"/>
      <c r="F52" s="3">
        <v>144.4</v>
      </c>
      <c r="G52" s="4"/>
      <c r="H52" s="3">
        <v>191.51999999999998</v>
      </c>
      <c r="I52" s="4"/>
      <c r="J52" s="4"/>
      <c r="K52" s="4"/>
      <c r="L52" s="4"/>
      <c r="M52" s="4"/>
      <c r="N52" s="4"/>
      <c r="O52" s="3">
        <v>126.4</v>
      </c>
      <c r="P52" s="4"/>
      <c r="Q52" s="4"/>
      <c r="R52" s="4"/>
      <c r="S52" s="3">
        <v>802.24</v>
      </c>
      <c r="T52" s="3"/>
      <c r="U52" s="3"/>
      <c r="V52" s="4"/>
      <c r="W52" s="4"/>
      <c r="X52" s="3"/>
      <c r="Y52" s="3"/>
      <c r="Z52" s="3"/>
      <c r="AA52" s="3"/>
      <c r="AB52" s="3"/>
      <c r="AC52" s="3"/>
      <c r="AD52" s="3"/>
      <c r="AE52" s="3"/>
      <c r="AF52" s="3"/>
      <c r="AG52" s="3">
        <f>IF(ISNUMBER(AH52),VLOOKUP(AH52,Domestic1,2)*AG$4)</f>
        <v>274.32</v>
      </c>
      <c r="AH52" s="4">
        <v>41</v>
      </c>
      <c r="AJ52" s="3"/>
      <c r="AK52" s="3"/>
      <c r="AL52" s="3"/>
      <c r="AM52" s="9"/>
      <c r="AN52" s="3"/>
      <c r="AO52" s="3"/>
      <c r="AP52" s="3"/>
      <c r="AQ52" s="9"/>
      <c r="AR52" s="4"/>
      <c r="AS52" s="3">
        <v>98.56</v>
      </c>
      <c r="AT52" s="4"/>
      <c r="AU52" s="4"/>
      <c r="AV52" s="3"/>
      <c r="AW52" s="4"/>
      <c r="AX52" s="4"/>
      <c r="AY52" s="4"/>
      <c r="AZ52" s="4"/>
      <c r="BA52" s="4"/>
      <c r="BB52" s="4"/>
      <c r="BC52" s="4"/>
      <c r="BD52" s="3"/>
      <c r="BE52" s="4"/>
      <c r="BF52" s="8"/>
      <c r="BG52" s="4"/>
      <c r="BH52" s="4"/>
      <c r="BI52" s="8"/>
      <c r="BP52" s="9"/>
      <c r="BQ52" s="9">
        <f>SUM(F52,H52,O52,S52,AG52,AS52)</f>
        <v>1637.4399999999998</v>
      </c>
      <c r="BR52" s="1" t="s">
        <v>166</v>
      </c>
      <c r="BS52" s="5">
        <v>44</v>
      </c>
      <c r="BU52" s="2">
        <f t="shared" si="0"/>
        <v>802.24</v>
      </c>
      <c r="BV52" s="2">
        <f t="shared" si="1"/>
        <v>274.32</v>
      </c>
      <c r="BW52" s="2">
        <f t="shared" si="2"/>
        <v>191.51999999999998</v>
      </c>
      <c r="BX52" s="2">
        <f t="shared" si="3"/>
        <v>144.4</v>
      </c>
      <c r="BY52" s="2">
        <f t="shared" si="4"/>
        <v>126.4</v>
      </c>
      <c r="BZ52" s="2">
        <f t="shared" si="5"/>
        <v>98.56</v>
      </c>
      <c r="CA52" s="2">
        <f t="shared" si="6"/>
        <v>1637.44</v>
      </c>
      <c r="CB52" s="2">
        <f t="shared" si="7"/>
        <v>0</v>
      </c>
    </row>
    <row r="53" spans="1:80">
      <c r="A53" s="5">
        <v>45</v>
      </c>
      <c r="B53" s="1" t="s">
        <v>388</v>
      </c>
      <c r="C53" s="1" t="s">
        <v>389</v>
      </c>
      <c r="D53" s="8">
        <v>1447.3019999999999</v>
      </c>
      <c r="E53" s="3">
        <v>208.32</v>
      </c>
      <c r="F53" s="3"/>
      <c r="H53" s="3">
        <v>528.19200000000001</v>
      </c>
      <c r="I53" s="4"/>
      <c r="J53" s="4"/>
      <c r="K53" s="4"/>
      <c r="L53" s="4"/>
      <c r="M53" s="4"/>
      <c r="N53" s="4"/>
      <c r="O53" s="3"/>
      <c r="P53" s="4"/>
      <c r="Q53" s="4"/>
      <c r="R53" s="4"/>
      <c r="S53" s="3"/>
      <c r="T53" s="4"/>
      <c r="U53" s="4"/>
      <c r="V53" s="4"/>
      <c r="W53" s="3">
        <v>81.25</v>
      </c>
      <c r="X53" s="3">
        <v>166.4</v>
      </c>
      <c r="Y53" s="3"/>
      <c r="Z53" s="4"/>
      <c r="AA53" s="4"/>
      <c r="AB53" s="4"/>
      <c r="AC53" s="4"/>
      <c r="AD53" s="4"/>
      <c r="AE53" s="3"/>
      <c r="AF53" s="4"/>
      <c r="AG53" s="3">
        <f>IF(ISNUMBER(AH53),VLOOKUP(AH53,Domestic1,2)*AG$4)</f>
        <v>446.40000000000003</v>
      </c>
      <c r="AH53" s="4">
        <v>29</v>
      </c>
      <c r="BC53" s="3">
        <v>58.5</v>
      </c>
      <c r="BE53" s="3">
        <v>94.5</v>
      </c>
      <c r="BQ53" s="9">
        <f>SUM(E53,H53,W53,X53,AG53,BE53)</f>
        <v>1525.0619999999999</v>
      </c>
      <c r="BR53" s="1" t="s">
        <v>388</v>
      </c>
      <c r="BS53" s="5">
        <v>45</v>
      </c>
      <c r="BU53" s="2">
        <f t="shared" si="0"/>
        <v>528.19200000000001</v>
      </c>
      <c r="BV53" s="2">
        <f t="shared" si="1"/>
        <v>446.40000000000003</v>
      </c>
      <c r="BW53" s="2">
        <f t="shared" si="2"/>
        <v>208.32</v>
      </c>
      <c r="BX53" s="2">
        <f t="shared" si="3"/>
        <v>166.4</v>
      </c>
      <c r="BY53" s="2">
        <f t="shared" si="4"/>
        <v>94.5</v>
      </c>
      <c r="BZ53" s="2">
        <f t="shared" si="5"/>
        <v>81.25</v>
      </c>
      <c r="CA53" s="2">
        <f t="shared" si="6"/>
        <v>1525.0620000000001</v>
      </c>
      <c r="CB53" s="2">
        <f t="shared" si="7"/>
        <v>0</v>
      </c>
    </row>
    <row r="54" spans="1:80">
      <c r="A54" s="5">
        <v>46</v>
      </c>
      <c r="B54" s="1" t="s">
        <v>230</v>
      </c>
      <c r="C54" s="1" t="s">
        <v>137</v>
      </c>
      <c r="D54" s="8">
        <v>1405.44</v>
      </c>
      <c r="E54" s="3"/>
      <c r="F54" s="3">
        <v>401.28000000000003</v>
      </c>
      <c r="G54" s="4"/>
      <c r="H54" s="3"/>
      <c r="I54" s="4"/>
      <c r="J54" s="4"/>
      <c r="K54" s="4"/>
      <c r="L54" s="4"/>
      <c r="M54" s="4"/>
      <c r="N54" s="4"/>
      <c r="O54" s="3">
        <v>131.19999999999999</v>
      </c>
      <c r="P54" s="4"/>
      <c r="Q54" s="4"/>
      <c r="R54" s="4"/>
      <c r="S54" s="3"/>
      <c r="T54" s="4"/>
      <c r="U54" s="4"/>
      <c r="V54" s="4"/>
      <c r="W54" s="4"/>
      <c r="X54" s="3">
        <v>280.32</v>
      </c>
      <c r="Y54" s="3"/>
      <c r="Z54" s="4"/>
      <c r="AA54" s="4"/>
      <c r="AB54" s="4"/>
      <c r="AC54" s="4"/>
      <c r="AD54" s="4"/>
      <c r="AE54" s="3"/>
      <c r="AF54" s="4"/>
      <c r="AG54" s="3"/>
      <c r="AH54" s="4"/>
      <c r="AJ54" s="3"/>
      <c r="AK54" s="3"/>
      <c r="AL54" s="3"/>
      <c r="AM54" s="9"/>
      <c r="AN54" s="3"/>
      <c r="AO54" s="3"/>
      <c r="AP54" s="3"/>
      <c r="AQ54" s="9"/>
      <c r="AR54" s="4"/>
      <c r="AS54" s="3">
        <v>304.64000000000004</v>
      </c>
      <c r="AT54" s="4"/>
      <c r="AU54" s="4"/>
      <c r="AV54" s="4"/>
      <c r="AW54" s="4"/>
      <c r="AX54" s="4"/>
      <c r="AY54" s="4"/>
      <c r="AZ54" s="4"/>
      <c r="BA54" s="3"/>
      <c r="BB54" s="4"/>
      <c r="BC54" s="4"/>
      <c r="BD54" s="3">
        <v>288</v>
      </c>
      <c r="BE54" s="3"/>
      <c r="BF54" s="8"/>
      <c r="BG54" s="4"/>
      <c r="BH54" s="4"/>
      <c r="BI54" s="8"/>
      <c r="BQ54" s="9">
        <f>SUM(F54,O54,X54,AS54,BD54)</f>
        <v>1405.44</v>
      </c>
      <c r="BR54" s="1" t="s">
        <v>230</v>
      </c>
      <c r="BS54" s="5">
        <v>46</v>
      </c>
      <c r="BU54" s="2">
        <f t="shared" si="0"/>
        <v>401.28000000000003</v>
      </c>
      <c r="BV54" s="2">
        <f t="shared" si="1"/>
        <v>304.64000000000004</v>
      </c>
      <c r="BW54" s="2">
        <f t="shared" si="2"/>
        <v>288</v>
      </c>
      <c r="BX54" s="2">
        <f t="shared" si="3"/>
        <v>280.32</v>
      </c>
      <c r="BY54" s="2">
        <f t="shared" si="4"/>
        <v>131.19999999999999</v>
      </c>
      <c r="BZ54" s="2">
        <f t="shared" si="5"/>
        <v>0</v>
      </c>
      <c r="CA54" s="2">
        <f t="shared" si="6"/>
        <v>1405.44</v>
      </c>
      <c r="CB54" s="2">
        <f t="shared" si="7"/>
        <v>0</v>
      </c>
    </row>
    <row r="55" spans="1:80">
      <c r="A55" s="5">
        <v>47</v>
      </c>
      <c r="B55" s="1" t="s">
        <v>192</v>
      </c>
      <c r="C55" s="1" t="s">
        <v>193</v>
      </c>
      <c r="D55" s="8">
        <v>1395.04</v>
      </c>
      <c r="E55" s="3"/>
      <c r="F55" s="3">
        <v>398.24</v>
      </c>
      <c r="G55" s="4"/>
      <c r="H55" s="3"/>
      <c r="I55" s="4"/>
      <c r="J55" s="4"/>
      <c r="K55" s="4"/>
      <c r="L55" s="4"/>
      <c r="M55" s="4"/>
      <c r="N55" s="4"/>
      <c r="O55" s="3"/>
      <c r="P55" s="4"/>
      <c r="Q55" s="4"/>
      <c r="R55" s="4"/>
      <c r="S55" s="3"/>
      <c r="T55" s="3"/>
      <c r="U55" s="4"/>
      <c r="V55" s="4"/>
      <c r="W55" s="4"/>
      <c r="X55" s="3"/>
      <c r="Y55" s="3"/>
      <c r="Z55" s="4"/>
      <c r="AA55" s="4"/>
      <c r="AB55" s="4"/>
      <c r="AC55" s="4"/>
      <c r="AD55" s="4"/>
      <c r="AE55" s="3"/>
      <c r="AF55" s="4"/>
      <c r="AG55" s="3"/>
      <c r="AH55" s="4"/>
      <c r="AJ55" s="3"/>
      <c r="AK55" s="3"/>
      <c r="AL55" s="3"/>
      <c r="AM55" s="9"/>
      <c r="AN55" s="3"/>
      <c r="AO55" s="3"/>
      <c r="AP55" s="3"/>
      <c r="AQ55" s="9"/>
      <c r="AR55" s="4"/>
      <c r="AS55" s="3">
        <v>896</v>
      </c>
      <c r="AT55" s="4"/>
      <c r="AU55" s="4"/>
      <c r="AV55" s="3"/>
      <c r="AW55" s="4"/>
      <c r="AX55" s="4"/>
      <c r="AY55" s="4"/>
      <c r="AZ55" s="4"/>
      <c r="BA55" s="4"/>
      <c r="BB55" s="4"/>
      <c r="BC55" s="4"/>
      <c r="BD55" s="3">
        <v>100.8</v>
      </c>
      <c r="BE55" s="4"/>
      <c r="BF55" s="8"/>
      <c r="BG55" s="4"/>
      <c r="BH55" s="4"/>
      <c r="BI55" s="8"/>
      <c r="BP55" s="9"/>
      <c r="BQ55" s="9">
        <f>SUM(F55,AS55,BD55)</f>
        <v>1395.04</v>
      </c>
      <c r="BR55" s="1" t="s">
        <v>192</v>
      </c>
      <c r="BS55" s="5">
        <v>47</v>
      </c>
      <c r="BU55" s="2">
        <f t="shared" si="0"/>
        <v>896</v>
      </c>
      <c r="BV55" s="2">
        <f t="shared" si="1"/>
        <v>398.24</v>
      </c>
      <c r="BW55" s="2">
        <f t="shared" si="2"/>
        <v>100.8</v>
      </c>
      <c r="BX55" s="2">
        <f t="shared" si="3"/>
        <v>0</v>
      </c>
      <c r="BY55" s="2">
        <f t="shared" si="4"/>
        <v>0</v>
      </c>
      <c r="BZ55" s="2">
        <f t="shared" si="5"/>
        <v>0</v>
      </c>
      <c r="CA55" s="2">
        <f t="shared" si="6"/>
        <v>1395.04</v>
      </c>
      <c r="CB55" s="2">
        <f t="shared" si="7"/>
        <v>0</v>
      </c>
    </row>
    <row r="56" spans="1:80">
      <c r="A56" s="5">
        <v>48</v>
      </c>
      <c r="B56" s="1" t="s">
        <v>436</v>
      </c>
      <c r="C56" s="1" t="s">
        <v>437</v>
      </c>
      <c r="D56" s="8">
        <v>1375.4160000000002</v>
      </c>
      <c r="H56" s="3">
        <v>183.45599999999999</v>
      </c>
      <c r="I56" s="4"/>
      <c r="J56" s="4"/>
      <c r="K56" s="4"/>
      <c r="L56" s="4"/>
      <c r="M56" s="4"/>
      <c r="N56" s="3"/>
      <c r="O56" s="3">
        <v>409.6</v>
      </c>
      <c r="P56" s="4"/>
      <c r="Q56" s="4"/>
      <c r="R56" s="3"/>
      <c r="S56" s="3"/>
      <c r="T56" s="4"/>
      <c r="U56" s="4"/>
      <c r="V56" s="4"/>
      <c r="W56" s="4"/>
      <c r="X56" s="3"/>
      <c r="Y56" s="3">
        <v>143</v>
      </c>
      <c r="Z56" s="4"/>
      <c r="AA56" s="4"/>
      <c r="AB56" s="4"/>
      <c r="AC56" s="4"/>
      <c r="AD56" s="4"/>
      <c r="AE56" s="3"/>
      <c r="AF56" s="4"/>
      <c r="AG56" s="3">
        <f>IF(ISNUMBER(AH56),VLOOKUP(AH56,Domestic1,2)*AG$4)</f>
        <v>685.43999999999994</v>
      </c>
      <c r="AH56" s="4">
        <v>9</v>
      </c>
      <c r="BQ56" s="9">
        <f>SUM(H56,O56,Y56,AG56)</f>
        <v>1421.4960000000001</v>
      </c>
      <c r="BR56" s="1" t="s">
        <v>436</v>
      </c>
      <c r="BS56" s="5">
        <v>48</v>
      </c>
      <c r="BU56" s="2">
        <f t="shared" si="0"/>
        <v>685.43999999999994</v>
      </c>
      <c r="BV56" s="2">
        <f t="shared" si="1"/>
        <v>409.6</v>
      </c>
      <c r="BW56" s="2">
        <f t="shared" si="2"/>
        <v>183.45599999999999</v>
      </c>
      <c r="BX56" s="2">
        <f t="shared" si="3"/>
        <v>143</v>
      </c>
      <c r="BY56" s="2">
        <f t="shared" si="4"/>
        <v>9</v>
      </c>
      <c r="BZ56" s="2">
        <f t="shared" si="5"/>
        <v>0</v>
      </c>
      <c r="CA56" s="2">
        <f t="shared" si="6"/>
        <v>1430.4959999999999</v>
      </c>
      <c r="CB56" s="2">
        <f t="shared" si="7"/>
        <v>-8.9999999999997726</v>
      </c>
    </row>
    <row r="57" spans="1:80">
      <c r="A57" s="5">
        <v>49</v>
      </c>
      <c r="B57" s="1" t="s">
        <v>80</v>
      </c>
      <c r="C57" s="1" t="s">
        <v>32</v>
      </c>
      <c r="D57" s="8">
        <v>1368</v>
      </c>
      <c r="E57" s="3">
        <v>206.39999999999998</v>
      </c>
      <c r="F57" s="3">
        <v>150.47999999999999</v>
      </c>
      <c r="G57" s="3"/>
      <c r="H57" s="3">
        <v>0</v>
      </c>
      <c r="I57" s="4"/>
      <c r="J57" s="4"/>
      <c r="K57" s="3">
        <v>55.25</v>
      </c>
      <c r="L57" s="4"/>
      <c r="M57" s="4"/>
      <c r="N57" s="4"/>
      <c r="O57" s="3">
        <v>0</v>
      </c>
      <c r="P57" s="4"/>
      <c r="Q57" s="4"/>
      <c r="R57" s="4"/>
      <c r="S57" s="3">
        <v>156.4</v>
      </c>
      <c r="T57" s="3">
        <v>137.6</v>
      </c>
      <c r="U57" s="3">
        <v>77.52</v>
      </c>
      <c r="V57" s="4"/>
      <c r="W57" s="3">
        <v>81</v>
      </c>
      <c r="X57" s="3">
        <v>60.16</v>
      </c>
      <c r="Y57" s="3"/>
      <c r="Z57" s="4"/>
      <c r="AA57" s="4"/>
      <c r="AB57" s="4"/>
      <c r="AC57" s="4"/>
      <c r="AD57" s="4"/>
      <c r="AE57" s="3">
        <f>IF(ISNUMBER(AF57),VLOOKUP(AF57,Domestic1,2)*AE$4)</f>
        <v>76.67</v>
      </c>
      <c r="AF57" s="4">
        <v>14</v>
      </c>
      <c r="AG57" s="3">
        <f>IF(ISNUMBER(AH57),VLOOKUP(AH57,Domestic1,2)*AG$4)</f>
        <v>638.64</v>
      </c>
      <c r="AH57" s="4">
        <v>16</v>
      </c>
      <c r="AJ57" s="3"/>
      <c r="AK57" s="3"/>
      <c r="AL57" s="3"/>
      <c r="AM57" s="9"/>
      <c r="AN57" s="3"/>
      <c r="AO57" s="3"/>
      <c r="AP57" s="3"/>
      <c r="AQ57" s="9"/>
      <c r="AR57" s="4"/>
      <c r="AS57" s="3">
        <v>84</v>
      </c>
      <c r="AT57" s="4"/>
      <c r="AU57" s="4"/>
      <c r="AV57" s="3">
        <v>81</v>
      </c>
      <c r="AW57" s="4"/>
      <c r="AX57" s="4"/>
      <c r="AY57" s="3">
        <v>76.5</v>
      </c>
      <c r="AZ57" s="4"/>
      <c r="BA57" s="4"/>
      <c r="BB57" s="4"/>
      <c r="BC57" s="4"/>
      <c r="BD57" s="3">
        <v>97.92</v>
      </c>
      <c r="BE57" s="3">
        <v>68.040000000000006</v>
      </c>
      <c r="BF57" s="9"/>
      <c r="BG57" s="3"/>
      <c r="BH57" s="3">
        <v>0</v>
      </c>
      <c r="BI57" s="9"/>
      <c r="BP57" s="9"/>
      <c r="BQ57" s="9">
        <f>SUM(E57,F57,S57,T57,AG57,BD57)</f>
        <v>1387.44</v>
      </c>
      <c r="BR57" s="1" t="s">
        <v>80</v>
      </c>
      <c r="BS57" s="5">
        <v>49</v>
      </c>
      <c r="BT57" s="5"/>
      <c r="BU57" s="2">
        <f t="shared" si="0"/>
        <v>638.64</v>
      </c>
      <c r="BV57" s="2">
        <f t="shared" si="1"/>
        <v>206.39999999999998</v>
      </c>
      <c r="BW57" s="2">
        <f t="shared" si="2"/>
        <v>156.4</v>
      </c>
      <c r="BX57" s="2">
        <f t="shared" si="3"/>
        <v>150.47999999999999</v>
      </c>
      <c r="BY57" s="2">
        <f t="shared" si="4"/>
        <v>137.6</v>
      </c>
      <c r="BZ57" s="2">
        <f t="shared" si="5"/>
        <v>97.92</v>
      </c>
      <c r="CA57" s="2">
        <f t="shared" si="6"/>
        <v>1387.4399999999998</v>
      </c>
      <c r="CB57" s="2">
        <f t="shared" si="7"/>
        <v>0</v>
      </c>
    </row>
    <row r="58" spans="1:80">
      <c r="A58" s="5">
        <v>50</v>
      </c>
      <c r="B58" s="1" t="s">
        <v>135</v>
      </c>
      <c r="C58" s="1" t="s">
        <v>136</v>
      </c>
      <c r="D58" s="8">
        <v>1361.92</v>
      </c>
      <c r="E58" s="3">
        <v>384</v>
      </c>
      <c r="F58" s="3">
        <v>118.56</v>
      </c>
      <c r="G58" s="4"/>
      <c r="H58" s="3"/>
      <c r="I58" s="4"/>
      <c r="J58" s="4"/>
      <c r="K58" s="3"/>
      <c r="L58" s="4"/>
      <c r="M58" s="4"/>
      <c r="N58" s="3"/>
      <c r="O58" s="3"/>
      <c r="P58" s="4"/>
      <c r="Q58" s="4"/>
      <c r="R58" s="4"/>
      <c r="S58" s="3"/>
      <c r="T58" s="3">
        <v>207.36</v>
      </c>
      <c r="U58" s="4"/>
      <c r="V58" s="4"/>
      <c r="W58" s="3"/>
      <c r="X58" s="3">
        <v>416</v>
      </c>
      <c r="Y58" s="3"/>
      <c r="Z58" s="4"/>
      <c r="AA58" s="4"/>
      <c r="AB58" s="4"/>
      <c r="AC58" s="4"/>
      <c r="AD58" s="4"/>
      <c r="AE58" s="3">
        <f>IF(ISNUMBER(AF58),VLOOKUP(AF58,Domestic1,2)*AE$4)</f>
        <v>125.46</v>
      </c>
      <c r="AF58" s="4">
        <v>3</v>
      </c>
      <c r="AG58" s="3"/>
      <c r="AH58" s="4"/>
      <c r="AJ58" s="3"/>
      <c r="AK58" s="3"/>
      <c r="AL58" s="3"/>
      <c r="AM58" s="9"/>
      <c r="AN58" s="3"/>
      <c r="AO58" s="3"/>
      <c r="AP58" s="3"/>
      <c r="AQ58" s="9"/>
      <c r="AR58" s="4"/>
      <c r="AS58" s="3"/>
      <c r="AT58" s="4"/>
      <c r="AU58" s="4"/>
      <c r="AV58" s="3">
        <v>100</v>
      </c>
      <c r="AW58" s="4"/>
      <c r="AX58" s="4"/>
      <c r="AY58" s="4"/>
      <c r="AZ58" s="4"/>
      <c r="BA58" s="4"/>
      <c r="BB58" s="3"/>
      <c r="BC58" s="4"/>
      <c r="BD58" s="4"/>
      <c r="BE58" s="4"/>
      <c r="BF58" s="8"/>
      <c r="BG58" s="4"/>
      <c r="BH58" s="4"/>
      <c r="BI58" s="8"/>
      <c r="BP58" s="9"/>
      <c r="BQ58" s="9">
        <f>SUM(E58,F58,T58,X58,AE58,AV58)</f>
        <v>1351.38</v>
      </c>
      <c r="BR58" s="1" t="s">
        <v>135</v>
      </c>
      <c r="BS58" s="5">
        <v>50</v>
      </c>
      <c r="BT58" s="5"/>
      <c r="BU58" s="2">
        <f t="shared" si="0"/>
        <v>416</v>
      </c>
      <c r="BV58" s="2">
        <f t="shared" si="1"/>
        <v>384</v>
      </c>
      <c r="BW58" s="2">
        <f t="shared" si="2"/>
        <v>207.36</v>
      </c>
      <c r="BX58" s="2">
        <f t="shared" si="3"/>
        <v>125.46</v>
      </c>
      <c r="BY58" s="2">
        <f t="shared" si="4"/>
        <v>118.56</v>
      </c>
      <c r="BZ58" s="2">
        <f t="shared" si="5"/>
        <v>100</v>
      </c>
      <c r="CA58" s="2">
        <f t="shared" si="6"/>
        <v>1351.3799999999999</v>
      </c>
      <c r="CB58" s="2">
        <f t="shared" si="7"/>
        <v>0</v>
      </c>
    </row>
    <row r="59" spans="1:80">
      <c r="A59" s="5">
        <v>51</v>
      </c>
      <c r="B59" s="1" t="s">
        <v>428</v>
      </c>
      <c r="C59" s="1" t="s">
        <v>429</v>
      </c>
      <c r="D59" s="8">
        <v>1356.42</v>
      </c>
      <c r="E59" s="3">
        <v>384</v>
      </c>
      <c r="H59" s="3"/>
      <c r="I59" s="4"/>
      <c r="J59" s="4"/>
      <c r="K59" s="3">
        <v>76.5</v>
      </c>
      <c r="L59" s="4"/>
      <c r="M59" s="4"/>
      <c r="N59" s="4"/>
      <c r="O59" s="3"/>
      <c r="P59" s="4"/>
      <c r="Q59" s="4"/>
      <c r="R59" s="4"/>
      <c r="S59" s="3"/>
      <c r="T59" s="4"/>
      <c r="U59" s="3">
        <v>78</v>
      </c>
      <c r="V59" s="3"/>
      <c r="W59" s="4"/>
      <c r="X59" s="3">
        <v>414.72</v>
      </c>
      <c r="Y59" s="3"/>
      <c r="Z59" s="4"/>
      <c r="AA59" s="4"/>
      <c r="AB59" s="4"/>
      <c r="AC59" s="4"/>
      <c r="AD59" s="4"/>
      <c r="AE59" s="3"/>
      <c r="AF59" s="4"/>
      <c r="AG59" s="3">
        <f>IF(ISNUMBER(AH59),VLOOKUP(AH59,Domestic1,2)*AG$4)</f>
        <v>489.59999999999997</v>
      </c>
      <c r="AH59" s="4">
        <v>17</v>
      </c>
      <c r="BQ59" s="9">
        <f>SUM(E59,K59,U59,X59,AG59)</f>
        <v>1442.82</v>
      </c>
      <c r="BR59" s="1" t="s">
        <v>428</v>
      </c>
      <c r="BS59" s="5">
        <v>51</v>
      </c>
      <c r="BU59" s="2">
        <f t="shared" si="0"/>
        <v>489.59999999999997</v>
      </c>
      <c r="BV59" s="2">
        <f t="shared" si="1"/>
        <v>414.72</v>
      </c>
      <c r="BW59" s="2">
        <f t="shared" si="2"/>
        <v>384</v>
      </c>
      <c r="BX59" s="2">
        <f t="shared" si="3"/>
        <v>78</v>
      </c>
      <c r="BY59" s="2">
        <f t="shared" si="4"/>
        <v>76.5</v>
      </c>
      <c r="BZ59" s="2">
        <f t="shared" si="5"/>
        <v>17</v>
      </c>
      <c r="CA59" s="2">
        <f t="shared" si="6"/>
        <v>1459.82</v>
      </c>
      <c r="CB59" s="2">
        <f t="shared" si="7"/>
        <v>-17</v>
      </c>
    </row>
    <row r="60" spans="1:80">
      <c r="A60" s="5">
        <v>52</v>
      </c>
      <c r="B60" s="1" t="s">
        <v>89</v>
      </c>
      <c r="C60" s="1" t="s">
        <v>105</v>
      </c>
      <c r="D60" s="8">
        <v>1305.4000000000001</v>
      </c>
      <c r="E60" s="3"/>
      <c r="F60" s="3">
        <v>117.04</v>
      </c>
      <c r="G60" s="4"/>
      <c r="H60" s="3"/>
      <c r="I60" s="4"/>
      <c r="J60" s="4"/>
      <c r="K60" s="4"/>
      <c r="L60" s="4"/>
      <c r="M60" s="4"/>
      <c r="N60" s="4"/>
      <c r="O60" s="3">
        <v>438.40000000000003</v>
      </c>
      <c r="P60" s="4"/>
      <c r="Q60" s="4"/>
      <c r="R60" s="4"/>
      <c r="S60" s="3"/>
      <c r="T60" s="3">
        <v>139.52000000000001</v>
      </c>
      <c r="U60" s="4"/>
      <c r="V60" s="4"/>
      <c r="W60" s="4"/>
      <c r="X60" s="3"/>
      <c r="Y60" s="3">
        <v>142.12</v>
      </c>
      <c r="Z60" s="4"/>
      <c r="AA60" s="4"/>
      <c r="AB60" s="4"/>
      <c r="AC60" s="4"/>
      <c r="AD60" s="4"/>
      <c r="AE60" s="3"/>
      <c r="AF60" s="4"/>
      <c r="AG60" s="3"/>
      <c r="AH60" s="4"/>
      <c r="AJ60" s="3"/>
      <c r="AK60" s="3"/>
      <c r="AL60" s="3"/>
      <c r="AM60" s="9"/>
      <c r="AN60" s="3"/>
      <c r="AO60" s="3"/>
      <c r="AP60" s="3"/>
      <c r="AQ60" s="9"/>
      <c r="AR60" s="4"/>
      <c r="AS60" s="3">
        <v>311.35999999999996</v>
      </c>
      <c r="AT60" s="4"/>
      <c r="AU60" s="4"/>
      <c r="AV60" s="3"/>
      <c r="AW60" s="4"/>
      <c r="AX60" s="4"/>
      <c r="AY60" s="4"/>
      <c r="AZ60" s="4"/>
      <c r="BA60" s="4"/>
      <c r="BB60" s="4"/>
      <c r="BC60" s="4"/>
      <c r="BD60" s="3">
        <v>156.96</v>
      </c>
      <c r="BE60" s="4"/>
      <c r="BF60" s="8"/>
      <c r="BG60" s="4"/>
      <c r="BH60" s="4"/>
      <c r="BI60" s="8"/>
      <c r="BP60" s="9"/>
      <c r="BQ60" s="9">
        <f>SUM(F60,O60,T60,Y60,AS60,BD60)</f>
        <v>1305.4000000000001</v>
      </c>
      <c r="BR60" s="1" t="s">
        <v>89</v>
      </c>
      <c r="BS60" s="5">
        <v>52</v>
      </c>
      <c r="BT60" s="5"/>
      <c r="BU60" s="2">
        <f t="shared" si="0"/>
        <v>438.40000000000003</v>
      </c>
      <c r="BV60" s="2">
        <f t="shared" si="1"/>
        <v>311.35999999999996</v>
      </c>
      <c r="BW60" s="2">
        <f t="shared" si="2"/>
        <v>156.96</v>
      </c>
      <c r="BX60" s="2">
        <f t="shared" si="3"/>
        <v>142.12</v>
      </c>
      <c r="BY60" s="2">
        <f t="shared" si="4"/>
        <v>139.52000000000001</v>
      </c>
      <c r="BZ60" s="2">
        <f t="shared" si="5"/>
        <v>117.04</v>
      </c>
      <c r="CA60" s="2">
        <f t="shared" si="6"/>
        <v>1305.4000000000001</v>
      </c>
      <c r="CB60" s="2">
        <f t="shared" si="7"/>
        <v>0</v>
      </c>
    </row>
    <row r="61" spans="1:80">
      <c r="A61" s="5">
        <v>53</v>
      </c>
      <c r="B61" s="1" t="s">
        <v>147</v>
      </c>
      <c r="C61" s="1" t="s">
        <v>37</v>
      </c>
      <c r="D61" s="8">
        <v>1280</v>
      </c>
      <c r="E61" s="3"/>
      <c r="F61" s="3"/>
      <c r="G61" s="4"/>
      <c r="H61" s="3"/>
      <c r="I61" s="4"/>
      <c r="J61" s="4"/>
      <c r="K61" s="4"/>
      <c r="L61" s="4"/>
      <c r="M61" s="4"/>
      <c r="N61" s="4"/>
      <c r="O61" s="3">
        <v>1280</v>
      </c>
      <c r="P61" s="4"/>
      <c r="Q61" s="4"/>
      <c r="R61" s="4"/>
      <c r="S61" s="3"/>
      <c r="T61" s="4"/>
      <c r="U61" s="4"/>
      <c r="V61" s="4"/>
      <c r="W61" s="4"/>
      <c r="X61" s="3"/>
      <c r="Y61" s="3"/>
      <c r="Z61" s="4"/>
      <c r="AA61" s="4"/>
      <c r="AB61" s="4"/>
      <c r="AC61" s="4"/>
      <c r="AD61" s="4"/>
      <c r="AE61" s="3"/>
      <c r="AF61" s="4"/>
      <c r="AG61" s="3"/>
      <c r="AH61" s="4"/>
      <c r="AJ61" s="3"/>
      <c r="AK61" s="3"/>
      <c r="AL61" s="3"/>
      <c r="AM61" s="9"/>
      <c r="AN61" s="3"/>
      <c r="AO61" s="3"/>
      <c r="AP61" s="3"/>
      <c r="AQ61" s="9"/>
      <c r="AR61" s="4"/>
      <c r="AS61" s="3"/>
      <c r="AT61" s="4"/>
      <c r="AU61" s="4"/>
      <c r="AV61" s="3"/>
      <c r="AW61" s="4"/>
      <c r="AX61" s="4"/>
      <c r="AY61" s="4"/>
      <c r="AZ61" s="4"/>
      <c r="BA61" s="4"/>
      <c r="BB61" s="4"/>
      <c r="BC61" s="4"/>
      <c r="BD61" s="4"/>
      <c r="BE61" s="4"/>
      <c r="BF61" s="8"/>
      <c r="BG61" s="4"/>
      <c r="BH61" s="4"/>
      <c r="BI61" s="8"/>
      <c r="BQ61" s="9">
        <f>SUM(O61)</f>
        <v>1280</v>
      </c>
      <c r="BR61" s="1" t="s">
        <v>147</v>
      </c>
      <c r="BS61" s="5">
        <v>53</v>
      </c>
      <c r="BU61" s="2">
        <f t="shared" si="0"/>
        <v>1280</v>
      </c>
      <c r="BV61" s="2">
        <f t="shared" si="1"/>
        <v>0</v>
      </c>
      <c r="BW61" s="2">
        <f t="shared" si="2"/>
        <v>0</v>
      </c>
      <c r="BX61" s="2">
        <f t="shared" si="3"/>
        <v>0</v>
      </c>
      <c r="BY61" s="2">
        <f t="shared" si="4"/>
        <v>0</v>
      </c>
      <c r="BZ61" s="2">
        <f t="shared" si="5"/>
        <v>0</v>
      </c>
      <c r="CA61" s="2">
        <f t="shared" si="6"/>
        <v>1280</v>
      </c>
      <c r="CB61" s="2">
        <f t="shared" si="7"/>
        <v>0</v>
      </c>
    </row>
    <row r="62" spans="1:80">
      <c r="A62" s="5" t="s">
        <v>102</v>
      </c>
      <c r="B62" s="1" t="s">
        <v>287</v>
      </c>
      <c r="C62" s="1" t="s">
        <v>288</v>
      </c>
      <c r="D62" s="8">
        <v>1188.6400000000001</v>
      </c>
      <c r="E62" s="3"/>
      <c r="F62" s="3"/>
      <c r="G62" s="4"/>
      <c r="H62" s="3"/>
      <c r="I62" s="4"/>
      <c r="J62" s="4"/>
      <c r="K62" s="4"/>
      <c r="L62" s="4"/>
      <c r="M62" s="4"/>
      <c r="N62" s="4"/>
      <c r="O62" s="3"/>
      <c r="P62" s="4"/>
      <c r="Q62" s="4"/>
      <c r="R62" s="4"/>
      <c r="S62" s="3">
        <v>1188.6400000000001</v>
      </c>
      <c r="T62" s="4"/>
      <c r="U62" s="4"/>
      <c r="V62" s="4"/>
      <c r="W62" s="4"/>
      <c r="X62" s="3"/>
      <c r="Y62" s="3"/>
      <c r="Z62" s="4"/>
      <c r="AA62" s="4"/>
      <c r="AB62" s="4"/>
      <c r="AC62" s="4"/>
      <c r="AD62" s="4"/>
      <c r="AE62" s="3"/>
      <c r="AF62" s="4"/>
      <c r="AG62" s="3"/>
      <c r="AH62" s="4"/>
      <c r="AJ62" s="3"/>
      <c r="AK62" s="3"/>
      <c r="AL62" s="3"/>
      <c r="AM62" s="9"/>
      <c r="AN62" s="3"/>
      <c r="AO62" s="3"/>
      <c r="AP62" s="3"/>
      <c r="AQ62" s="9"/>
      <c r="AR62" s="4"/>
      <c r="AS62" s="3"/>
      <c r="AT62" s="4"/>
      <c r="AU62" s="4"/>
      <c r="AV62" s="3"/>
      <c r="AW62" s="4"/>
      <c r="AX62" s="4"/>
      <c r="AY62" s="4"/>
      <c r="AZ62" s="4"/>
      <c r="BA62" s="4"/>
      <c r="BB62" s="4"/>
      <c r="BC62" s="4"/>
      <c r="BD62" s="3"/>
      <c r="BE62" s="4"/>
      <c r="BF62" s="8"/>
      <c r="BG62" s="4"/>
      <c r="BH62" s="4"/>
      <c r="BI62" s="8"/>
      <c r="BQ62" s="9">
        <f>SUM(S62)</f>
        <v>1188.6400000000001</v>
      </c>
      <c r="BR62" s="1" t="s">
        <v>287</v>
      </c>
      <c r="BS62" s="5" t="s">
        <v>102</v>
      </c>
      <c r="BU62" s="2">
        <f t="shared" si="0"/>
        <v>1188.6400000000001</v>
      </c>
      <c r="BV62" s="2">
        <f t="shared" si="1"/>
        <v>0</v>
      </c>
      <c r="BW62" s="2">
        <f t="shared" si="2"/>
        <v>0</v>
      </c>
      <c r="BX62" s="2">
        <f t="shared" si="3"/>
        <v>0</v>
      </c>
      <c r="BY62" s="2">
        <f t="shared" si="4"/>
        <v>0</v>
      </c>
      <c r="BZ62" s="2">
        <f t="shared" si="5"/>
        <v>0</v>
      </c>
      <c r="CA62" s="2">
        <f t="shared" si="6"/>
        <v>1188.6400000000001</v>
      </c>
      <c r="CB62" s="2">
        <f t="shared" si="7"/>
        <v>0</v>
      </c>
    </row>
    <row r="63" spans="1:80">
      <c r="A63" s="5">
        <v>54</v>
      </c>
      <c r="B63" s="1" t="s">
        <v>410</v>
      </c>
      <c r="C63" s="1" t="s">
        <v>42</v>
      </c>
      <c r="D63" s="8">
        <v>1187.0340000000001</v>
      </c>
      <c r="E63" s="3"/>
      <c r="F63" s="3">
        <v>386.08</v>
      </c>
      <c r="G63" s="5">
        <v>37.57</v>
      </c>
      <c r="H63" s="3">
        <v>532.22400000000005</v>
      </c>
      <c r="I63" s="4"/>
      <c r="J63" s="4"/>
      <c r="K63" s="4"/>
      <c r="L63" s="4"/>
      <c r="M63" s="4"/>
      <c r="N63" s="4"/>
      <c r="O63" s="3"/>
      <c r="P63" s="4"/>
      <c r="Q63" s="4"/>
      <c r="R63" s="4"/>
      <c r="S63" s="3">
        <v>0</v>
      </c>
      <c r="T63" s="4"/>
      <c r="U63" s="4"/>
      <c r="V63" s="4"/>
      <c r="W63" s="4"/>
      <c r="X63" s="3"/>
      <c r="Y63" s="3">
        <v>97.24</v>
      </c>
      <c r="Z63" s="4"/>
      <c r="AA63" s="4"/>
      <c r="AB63" s="4"/>
      <c r="AC63" s="4"/>
      <c r="AD63" s="4"/>
      <c r="AE63" s="3"/>
      <c r="AF63" s="4"/>
      <c r="AG63" s="3">
        <f t="shared" ref="AG63:AG68" si="9">IF(ISNUMBER(AH63),VLOOKUP(AH63,Domestic1,2)*AG$4)</f>
        <v>277.92</v>
      </c>
      <c r="AH63" s="4">
        <v>40</v>
      </c>
      <c r="BJ63" s="5"/>
      <c r="BK63" s="5"/>
      <c r="BL63" s="5"/>
      <c r="BM63" s="5"/>
      <c r="BQ63" s="9">
        <f>SUM(F63,H63,G63,Y63,AG63)</f>
        <v>1331.0340000000001</v>
      </c>
      <c r="BR63" s="1" t="s">
        <v>410</v>
      </c>
      <c r="BS63" s="5">
        <v>54</v>
      </c>
      <c r="BU63" s="2">
        <f t="shared" si="0"/>
        <v>532.22400000000005</v>
      </c>
      <c r="BV63" s="2">
        <f t="shared" si="1"/>
        <v>386.08</v>
      </c>
      <c r="BW63" s="2">
        <f t="shared" si="2"/>
        <v>277.92</v>
      </c>
      <c r="BX63" s="2">
        <f t="shared" si="3"/>
        <v>97.24</v>
      </c>
      <c r="BY63" s="2">
        <f t="shared" si="4"/>
        <v>40</v>
      </c>
      <c r="BZ63" s="2">
        <f t="shared" si="5"/>
        <v>37.57</v>
      </c>
      <c r="CA63" s="2">
        <f t="shared" si="6"/>
        <v>1371.0340000000001</v>
      </c>
      <c r="CB63" s="2">
        <f t="shared" si="7"/>
        <v>-40</v>
      </c>
    </row>
    <row r="64" spans="1:80">
      <c r="A64" s="5">
        <v>55</v>
      </c>
      <c r="B64" s="1" t="s">
        <v>224</v>
      </c>
      <c r="C64" s="1" t="s">
        <v>176</v>
      </c>
      <c r="D64" s="8">
        <v>1164.1500000000001</v>
      </c>
      <c r="E64" s="3"/>
      <c r="F64" s="3"/>
      <c r="G64" s="4"/>
      <c r="H64" s="3"/>
      <c r="I64" s="4"/>
      <c r="J64" s="4"/>
      <c r="K64" s="4"/>
      <c r="L64" s="4"/>
      <c r="M64" s="3">
        <v>90</v>
      </c>
      <c r="N64" s="4"/>
      <c r="O64" s="3"/>
      <c r="P64" s="4"/>
      <c r="Q64" s="4"/>
      <c r="R64" s="3"/>
      <c r="S64" s="3"/>
      <c r="T64" s="4"/>
      <c r="U64" s="4"/>
      <c r="V64" s="3">
        <v>45.99</v>
      </c>
      <c r="W64" s="3"/>
      <c r="X64" s="3"/>
      <c r="Y64" s="3">
        <v>95.04</v>
      </c>
      <c r="Z64" s="4"/>
      <c r="AA64" s="3"/>
      <c r="AB64" s="4"/>
      <c r="AC64" s="3"/>
      <c r="AD64" s="4"/>
      <c r="AE64" s="3"/>
      <c r="AF64" s="4"/>
      <c r="AG64" s="3">
        <f t="shared" si="9"/>
        <v>862.56000000000006</v>
      </c>
      <c r="AH64" s="4">
        <v>6</v>
      </c>
      <c r="AJ64" s="3"/>
      <c r="AK64" s="3"/>
      <c r="AL64" s="3"/>
      <c r="AM64" s="9"/>
      <c r="AN64" s="3"/>
      <c r="AO64" s="3"/>
      <c r="AP64" s="3"/>
      <c r="AQ64" s="9"/>
      <c r="AR64" s="4"/>
      <c r="AS64" s="3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8"/>
      <c r="BG64" s="4"/>
      <c r="BH64" s="4"/>
      <c r="BI64" s="8"/>
      <c r="BQ64" s="9">
        <f>SUM(M64,V64,Y64,AG64)</f>
        <v>1093.5900000000001</v>
      </c>
      <c r="BR64" s="1" t="s">
        <v>224</v>
      </c>
      <c r="BS64" s="5">
        <v>55</v>
      </c>
      <c r="BU64" s="2">
        <f t="shared" si="0"/>
        <v>862.56000000000006</v>
      </c>
      <c r="BV64" s="2">
        <f t="shared" si="1"/>
        <v>95.04</v>
      </c>
      <c r="BW64" s="2">
        <f t="shared" si="2"/>
        <v>90</v>
      </c>
      <c r="BX64" s="2">
        <f t="shared" si="3"/>
        <v>45.99</v>
      </c>
      <c r="BY64" s="2">
        <f t="shared" si="4"/>
        <v>6</v>
      </c>
      <c r="BZ64" s="2">
        <f t="shared" si="5"/>
        <v>0</v>
      </c>
      <c r="CA64" s="2">
        <f t="shared" si="6"/>
        <v>1099.5899999999999</v>
      </c>
      <c r="CB64" s="2">
        <f t="shared" si="7"/>
        <v>-5.9999999999997726</v>
      </c>
    </row>
    <row r="65" spans="1:80">
      <c r="A65" s="5">
        <v>56</v>
      </c>
      <c r="B65" s="1" t="s">
        <v>292</v>
      </c>
      <c r="C65" s="1" t="s">
        <v>293</v>
      </c>
      <c r="D65" s="8">
        <v>1104.56</v>
      </c>
      <c r="E65" s="3"/>
      <c r="F65" s="3"/>
      <c r="H65" s="3"/>
      <c r="I65" s="4"/>
      <c r="J65" s="4"/>
      <c r="K65" s="4"/>
      <c r="L65" s="4"/>
      <c r="M65" s="4"/>
      <c r="N65" s="4"/>
      <c r="O65" s="3"/>
      <c r="P65" s="4"/>
      <c r="Q65" s="4"/>
      <c r="R65" s="4"/>
      <c r="S65" s="3">
        <v>0</v>
      </c>
      <c r="T65" s="4"/>
      <c r="U65" s="4"/>
      <c r="V65" s="4"/>
      <c r="W65" s="4"/>
      <c r="X65" s="3">
        <v>512</v>
      </c>
      <c r="Y65" s="3"/>
      <c r="Z65" s="4"/>
      <c r="AA65" s="4"/>
      <c r="AB65" s="4"/>
      <c r="AC65" s="4"/>
      <c r="AD65" s="4"/>
      <c r="AE65" s="3"/>
      <c r="AF65" s="4"/>
      <c r="AG65" s="3">
        <f t="shared" si="9"/>
        <v>472.32</v>
      </c>
      <c r="AH65" s="4">
        <v>21</v>
      </c>
      <c r="AJ65" s="3"/>
      <c r="AK65" s="3"/>
      <c r="AL65" s="3"/>
      <c r="AM65" s="9"/>
      <c r="AN65" s="3"/>
      <c r="AO65" s="3"/>
      <c r="AP65" s="3"/>
      <c r="AQ65" s="9"/>
      <c r="AS65" s="3">
        <v>100.8</v>
      </c>
      <c r="BB65" s="3"/>
      <c r="BD65" s="5">
        <v>100.08</v>
      </c>
      <c r="BJ65" s="5"/>
      <c r="BK65" s="5"/>
      <c r="BL65" s="5"/>
      <c r="BM65" s="5"/>
      <c r="BQ65" s="9">
        <f>SUM(X65,AG65,AS65,BD65)</f>
        <v>1185.1999999999998</v>
      </c>
      <c r="BR65" s="1" t="s">
        <v>292</v>
      </c>
      <c r="BS65" s="5">
        <v>56</v>
      </c>
      <c r="BU65" s="2">
        <f t="shared" si="0"/>
        <v>512</v>
      </c>
      <c r="BV65" s="2">
        <f t="shared" si="1"/>
        <v>472.32</v>
      </c>
      <c r="BW65" s="2">
        <f t="shared" si="2"/>
        <v>100.8</v>
      </c>
      <c r="BX65" s="2">
        <f t="shared" si="3"/>
        <v>100.08</v>
      </c>
      <c r="BY65" s="2">
        <f t="shared" si="4"/>
        <v>21</v>
      </c>
      <c r="BZ65" s="2">
        <f t="shared" si="5"/>
        <v>0</v>
      </c>
      <c r="CA65" s="2">
        <f t="shared" si="6"/>
        <v>1206.1999999999998</v>
      </c>
      <c r="CB65" s="2">
        <f t="shared" si="7"/>
        <v>-21</v>
      </c>
    </row>
    <row r="66" spans="1:80">
      <c r="A66" s="5">
        <v>57</v>
      </c>
      <c r="B66" s="1" t="s">
        <v>234</v>
      </c>
      <c r="C66" s="1" t="s">
        <v>197</v>
      </c>
      <c r="D66" s="8">
        <v>947.71</v>
      </c>
      <c r="E66" s="3"/>
      <c r="F66" s="3"/>
      <c r="G66" s="4"/>
      <c r="H66" s="3"/>
      <c r="I66" s="4"/>
      <c r="J66" s="4"/>
      <c r="K66" s="4"/>
      <c r="L66" s="4"/>
      <c r="M66" s="3">
        <v>81</v>
      </c>
      <c r="N66" s="4"/>
      <c r="O66" s="3"/>
      <c r="P66" s="4"/>
      <c r="Q66" s="4"/>
      <c r="R66" s="3">
        <v>64</v>
      </c>
      <c r="S66" s="3"/>
      <c r="T66" s="4"/>
      <c r="U66" s="4"/>
      <c r="V66" s="3">
        <v>46.41</v>
      </c>
      <c r="W66" s="4"/>
      <c r="X66" s="3"/>
      <c r="Y66" s="3"/>
      <c r="Z66" s="4"/>
      <c r="AA66" s="4"/>
      <c r="AB66" s="4"/>
      <c r="AC66" s="4"/>
      <c r="AD66" s="4"/>
      <c r="AE66" s="3"/>
      <c r="AF66" s="4"/>
      <c r="AG66" s="3">
        <f t="shared" si="9"/>
        <v>661.68</v>
      </c>
      <c r="AH66" s="4">
        <v>12</v>
      </c>
      <c r="AJ66" s="3"/>
      <c r="AK66" s="3"/>
      <c r="AL66" s="3"/>
      <c r="AM66" s="9"/>
      <c r="AN66" s="3"/>
      <c r="AO66" s="3"/>
      <c r="AP66" s="3"/>
      <c r="AQ66" s="9"/>
      <c r="AR66" s="3">
        <v>80.5</v>
      </c>
      <c r="AS66" s="3"/>
      <c r="AT66" s="4"/>
      <c r="AU66" s="4"/>
      <c r="AV66" s="4"/>
      <c r="AW66" s="4"/>
      <c r="AX66" s="4"/>
      <c r="AY66" s="4"/>
      <c r="AZ66" s="4"/>
      <c r="BA66" s="4"/>
      <c r="BB66" s="3">
        <v>45.080000000000005</v>
      </c>
      <c r="BC66" s="4"/>
      <c r="BD66" s="4"/>
      <c r="BE66" s="4"/>
      <c r="BF66" s="8"/>
      <c r="BG66" s="4"/>
      <c r="BH66" s="4"/>
      <c r="BI66" s="8"/>
      <c r="BQ66" s="9">
        <f>SUM(M66,R66,V66,AG66,AR66,BB66)</f>
        <v>978.67</v>
      </c>
      <c r="BR66" s="1" t="s">
        <v>234</v>
      </c>
      <c r="BS66" s="5">
        <v>57</v>
      </c>
      <c r="BU66" s="2">
        <f t="shared" si="0"/>
        <v>661.68</v>
      </c>
      <c r="BV66" s="2">
        <f t="shared" si="1"/>
        <v>81</v>
      </c>
      <c r="BW66" s="2">
        <f t="shared" si="2"/>
        <v>80.5</v>
      </c>
      <c r="BX66" s="2">
        <f t="shared" si="3"/>
        <v>64</v>
      </c>
      <c r="BY66" s="2">
        <f t="shared" si="4"/>
        <v>46.41</v>
      </c>
      <c r="BZ66" s="2">
        <f t="shared" si="5"/>
        <v>45.080000000000005</v>
      </c>
      <c r="CA66" s="2">
        <f t="shared" si="6"/>
        <v>978.67</v>
      </c>
      <c r="CB66" s="2">
        <f t="shared" si="7"/>
        <v>0</v>
      </c>
    </row>
    <row r="67" spans="1:80">
      <c r="A67" s="5">
        <v>58</v>
      </c>
      <c r="B67" s="1" t="s">
        <v>93</v>
      </c>
      <c r="C67" s="1" t="s">
        <v>157</v>
      </c>
      <c r="D67" s="8">
        <v>912.20800000000008</v>
      </c>
      <c r="E67" s="3">
        <v>130.56</v>
      </c>
      <c r="F67" s="3">
        <v>138.32</v>
      </c>
      <c r="G67" s="4"/>
      <c r="H67" s="3">
        <v>187.488</v>
      </c>
      <c r="I67" s="3">
        <v>35.520000000000003</v>
      </c>
      <c r="J67" s="4"/>
      <c r="K67" s="3">
        <v>54.74</v>
      </c>
      <c r="L67" s="4"/>
      <c r="M67" s="4"/>
      <c r="N67" s="4"/>
      <c r="O67" s="3">
        <v>147.20000000000002</v>
      </c>
      <c r="P67" s="4"/>
      <c r="Q67" s="4"/>
      <c r="R67" s="4"/>
      <c r="S67" s="3">
        <v>0</v>
      </c>
      <c r="T67" s="4"/>
      <c r="U67" s="4"/>
      <c r="V67" s="4"/>
      <c r="W67" s="4"/>
      <c r="X67" s="3">
        <v>168.96</v>
      </c>
      <c r="Y67" s="3"/>
      <c r="Z67" s="4"/>
      <c r="AA67" s="4"/>
      <c r="AB67" s="4"/>
      <c r="AC67" s="4"/>
      <c r="AD67" s="4"/>
      <c r="AE67" s="3">
        <v>0</v>
      </c>
      <c r="AF67" s="4">
        <v>0</v>
      </c>
      <c r="AG67" s="3">
        <f t="shared" si="9"/>
        <v>284.40000000000003</v>
      </c>
      <c r="AH67" s="4">
        <v>36</v>
      </c>
      <c r="AJ67" s="3"/>
      <c r="AK67" s="3"/>
      <c r="AL67" s="3"/>
      <c r="AM67" s="9"/>
      <c r="AN67" s="3"/>
      <c r="AO67" s="3"/>
      <c r="AP67" s="3"/>
      <c r="AQ67" s="9"/>
      <c r="AR67" s="4"/>
      <c r="AS67" s="3">
        <v>92.96</v>
      </c>
      <c r="AT67" s="4"/>
      <c r="AU67" s="3">
        <v>60</v>
      </c>
      <c r="AV67" s="3">
        <v>54.25</v>
      </c>
      <c r="AW67" s="4"/>
      <c r="AX67" s="4"/>
      <c r="AY67" s="4"/>
      <c r="AZ67" s="4"/>
      <c r="BA67" s="3">
        <v>44.2</v>
      </c>
      <c r="BB67" s="4"/>
      <c r="BC67" s="4"/>
      <c r="BD67" s="3">
        <v>95.04</v>
      </c>
      <c r="BE67" s="3"/>
      <c r="BF67" s="8"/>
      <c r="BG67" s="4"/>
      <c r="BH67" s="4"/>
      <c r="BI67" s="8"/>
      <c r="BP67" s="9"/>
      <c r="BQ67" s="9">
        <f>SUM(E67,F67,H67,O67,X67,AG67)</f>
        <v>1056.9280000000001</v>
      </c>
      <c r="BR67" s="1" t="s">
        <v>93</v>
      </c>
      <c r="BS67" s="5">
        <v>58</v>
      </c>
      <c r="BT67" s="5"/>
      <c r="BU67" s="2">
        <f t="shared" si="0"/>
        <v>284.40000000000003</v>
      </c>
      <c r="BV67" s="2">
        <f t="shared" si="1"/>
        <v>187.488</v>
      </c>
      <c r="BW67" s="2">
        <f t="shared" si="2"/>
        <v>168.96</v>
      </c>
      <c r="BX67" s="2">
        <f t="shared" si="3"/>
        <v>147.20000000000002</v>
      </c>
      <c r="BY67" s="2">
        <f t="shared" si="4"/>
        <v>138.32</v>
      </c>
      <c r="BZ67" s="2">
        <f t="shared" si="5"/>
        <v>130.56</v>
      </c>
      <c r="CA67" s="2">
        <f t="shared" si="6"/>
        <v>1056.9280000000001</v>
      </c>
      <c r="CB67" s="2">
        <f t="shared" si="7"/>
        <v>0</v>
      </c>
    </row>
    <row r="68" spans="1:80">
      <c r="A68" s="5">
        <v>59</v>
      </c>
      <c r="B68" s="1" t="s">
        <v>215</v>
      </c>
      <c r="C68" s="1" t="s">
        <v>202</v>
      </c>
      <c r="D68" s="8">
        <v>875.3</v>
      </c>
      <c r="E68" s="3"/>
      <c r="F68" s="3">
        <v>107.91999999999999</v>
      </c>
      <c r="G68" s="4"/>
      <c r="H68" s="3">
        <v>0</v>
      </c>
      <c r="I68" s="4"/>
      <c r="J68" s="4"/>
      <c r="K68" s="4"/>
      <c r="L68" s="4"/>
      <c r="M68" s="4"/>
      <c r="N68" s="4"/>
      <c r="O68" s="3">
        <v>400</v>
      </c>
      <c r="P68" s="4"/>
      <c r="Q68" s="4"/>
      <c r="R68" s="4"/>
      <c r="S68" s="3"/>
      <c r="T68" s="4"/>
      <c r="U68" s="4"/>
      <c r="V68" s="4"/>
      <c r="W68" s="4"/>
      <c r="X68" s="3"/>
      <c r="Y68" s="3"/>
      <c r="Z68" s="4"/>
      <c r="AA68" s="4"/>
      <c r="AB68" s="4"/>
      <c r="AC68" s="4"/>
      <c r="AD68" s="4"/>
      <c r="AE68" s="3"/>
      <c r="AF68" s="4"/>
      <c r="AG68" s="3">
        <f t="shared" si="9"/>
        <v>266.40000000000003</v>
      </c>
      <c r="AH68" s="4">
        <v>45</v>
      </c>
      <c r="AJ68" s="3"/>
      <c r="AK68" s="3"/>
      <c r="AL68" s="3"/>
      <c r="AM68" s="9"/>
      <c r="AN68" s="3"/>
      <c r="AO68" s="3"/>
      <c r="AP68" s="3"/>
      <c r="AQ68" s="9"/>
      <c r="AR68" s="4"/>
      <c r="AS68" s="3">
        <v>104.16000000000001</v>
      </c>
      <c r="AT68" s="4"/>
      <c r="AU68" s="4"/>
      <c r="AV68" s="3">
        <v>80.5</v>
      </c>
      <c r="AW68" s="4"/>
      <c r="AX68" s="3">
        <v>56</v>
      </c>
      <c r="AY68" s="4"/>
      <c r="AZ68" s="4"/>
      <c r="BA68" s="4"/>
      <c r="BB68" s="4"/>
      <c r="BC68" s="4"/>
      <c r="BD68" s="4"/>
      <c r="BE68" s="3">
        <v>0</v>
      </c>
      <c r="BF68" s="8"/>
      <c r="BG68" s="4"/>
      <c r="BH68" s="4"/>
      <c r="BI68" s="8"/>
      <c r="BP68" s="9"/>
      <c r="BQ68" s="9">
        <f>SUM(F68,O68,AG68,AS68,AV68,AX68)</f>
        <v>1014.9799999999999</v>
      </c>
      <c r="BR68" s="1" t="s">
        <v>215</v>
      </c>
      <c r="BS68" s="5">
        <v>59</v>
      </c>
      <c r="BU68" s="2">
        <f t="shared" si="0"/>
        <v>400</v>
      </c>
      <c r="BV68" s="2">
        <f t="shared" si="1"/>
        <v>266.40000000000003</v>
      </c>
      <c r="BW68" s="2">
        <f t="shared" si="2"/>
        <v>107.91999999999999</v>
      </c>
      <c r="BX68" s="2">
        <f t="shared" si="3"/>
        <v>104.16000000000001</v>
      </c>
      <c r="BY68" s="2">
        <f t="shared" si="4"/>
        <v>80.5</v>
      </c>
      <c r="BZ68" s="2">
        <f t="shared" si="5"/>
        <v>56</v>
      </c>
      <c r="CA68" s="2">
        <f t="shared" si="6"/>
        <v>1014.98</v>
      </c>
      <c r="CB68" s="2">
        <f t="shared" si="7"/>
        <v>0</v>
      </c>
    </row>
    <row r="69" spans="1:80">
      <c r="A69" s="5">
        <v>60</v>
      </c>
      <c r="B69" s="1" t="s">
        <v>346</v>
      </c>
      <c r="C69" s="1" t="s">
        <v>348</v>
      </c>
      <c r="D69" s="8">
        <v>865.16</v>
      </c>
      <c r="E69" s="3">
        <v>311.04000000000002</v>
      </c>
      <c r="F69" s="3"/>
      <c r="H69" s="3"/>
      <c r="I69" s="4"/>
      <c r="J69" s="4"/>
      <c r="K69" s="3">
        <v>68</v>
      </c>
      <c r="L69" s="4"/>
      <c r="M69" s="4"/>
      <c r="N69" s="3">
        <v>62.160000000000004</v>
      </c>
      <c r="O69" s="4"/>
      <c r="P69" s="4"/>
      <c r="Q69" s="4"/>
      <c r="R69" s="4"/>
      <c r="S69" s="3">
        <v>184</v>
      </c>
      <c r="T69" s="4"/>
      <c r="U69" s="4"/>
      <c r="V69" s="4"/>
      <c r="W69" s="4"/>
      <c r="X69" s="3">
        <v>165.12</v>
      </c>
      <c r="Y69" s="3"/>
      <c r="Z69" s="4"/>
      <c r="AA69" s="4"/>
      <c r="AB69" s="4"/>
      <c r="AC69" s="4"/>
      <c r="AD69" s="4"/>
      <c r="AE69" s="3"/>
      <c r="AF69" s="4"/>
      <c r="AG69" s="3"/>
      <c r="AH69" s="4"/>
      <c r="AT69" s="3">
        <v>72</v>
      </c>
      <c r="BC69" s="3">
        <v>65</v>
      </c>
      <c r="BQ69" s="9">
        <f>SUM(E69,K69,S69,X69,AT69,BC69)</f>
        <v>865.16</v>
      </c>
      <c r="BR69" s="1" t="s">
        <v>346</v>
      </c>
      <c r="BS69" s="5">
        <v>60</v>
      </c>
      <c r="BU69" s="2">
        <f t="shared" si="0"/>
        <v>311.04000000000002</v>
      </c>
      <c r="BV69" s="2">
        <f t="shared" si="1"/>
        <v>184</v>
      </c>
      <c r="BW69" s="2">
        <f t="shared" si="2"/>
        <v>165.12</v>
      </c>
      <c r="BX69" s="2">
        <f t="shared" si="3"/>
        <v>72</v>
      </c>
      <c r="BY69" s="2">
        <f t="shared" si="4"/>
        <v>68</v>
      </c>
      <c r="BZ69" s="2">
        <f t="shared" si="5"/>
        <v>65</v>
      </c>
      <c r="CA69" s="2">
        <f t="shared" si="6"/>
        <v>865.16000000000008</v>
      </c>
      <c r="CB69" s="2">
        <f t="shared" si="7"/>
        <v>0</v>
      </c>
    </row>
    <row r="70" spans="1:80">
      <c r="A70" s="5" t="s">
        <v>102</v>
      </c>
      <c r="B70" s="1" t="s">
        <v>459</v>
      </c>
      <c r="C70" s="1" t="s">
        <v>460</v>
      </c>
      <c r="D70" s="8">
        <v>809.6</v>
      </c>
      <c r="H70" s="3"/>
      <c r="I70" s="4"/>
      <c r="J70" s="4"/>
      <c r="K70" s="4"/>
      <c r="L70" s="4"/>
      <c r="M70" s="4"/>
      <c r="N70" s="4"/>
      <c r="O70" s="4"/>
      <c r="P70" s="4"/>
      <c r="Q70" s="4"/>
      <c r="R70" s="4"/>
      <c r="S70" s="3">
        <v>809.6</v>
      </c>
      <c r="T70" s="4"/>
      <c r="U70" s="4"/>
      <c r="V70" s="4"/>
      <c r="W70" s="4"/>
      <c r="X70" s="3"/>
      <c r="Y70" s="3"/>
      <c r="Z70" s="4"/>
      <c r="AA70" s="4"/>
      <c r="AB70" s="4"/>
      <c r="AC70" s="4"/>
      <c r="AD70" s="4"/>
      <c r="AE70" s="3"/>
      <c r="AF70" s="4"/>
      <c r="AG70" s="3"/>
      <c r="AH70" s="4"/>
      <c r="BQ70" s="9">
        <f>SUM(S70)</f>
        <v>809.6</v>
      </c>
      <c r="BR70" s="1" t="s">
        <v>459</v>
      </c>
      <c r="BS70" s="5" t="s">
        <v>102</v>
      </c>
      <c r="BU70" s="2">
        <f t="shared" ref="BU70:BU133" si="10">IF(COUNT(E70:BO70)&gt;0,LARGE(E70:BO70,1),0)</f>
        <v>809.6</v>
      </c>
      <c r="BV70" s="2">
        <f t="shared" ref="BV70:BV133" si="11">IF(COUNT(E70:BO70)&gt;1,LARGE(E70:BO70,2),0)</f>
        <v>0</v>
      </c>
      <c r="BW70" s="2">
        <f t="shared" ref="BW70:BW133" si="12">IF(COUNT(E70:BO70)&gt;2,LARGE(E70:BO70,3),0)</f>
        <v>0</v>
      </c>
      <c r="BX70" s="2">
        <f t="shared" ref="BX70:BX133" si="13">IF(COUNT(E70:BO70)&gt;3,LARGE(E70:BO70,4),0)</f>
        <v>0</v>
      </c>
      <c r="BY70" s="2">
        <f t="shared" ref="BY70:BY133" si="14">IF(COUNT(E70:BO70)&gt;4,LARGE(E70:BO70,5),0)</f>
        <v>0</v>
      </c>
      <c r="BZ70" s="2">
        <f t="shared" ref="BZ70:BZ133" si="15">IF(COUNT(E70:BO70)&gt;5,LARGE(E70:BO70,6),0)</f>
        <v>0</v>
      </c>
      <c r="CA70" s="2">
        <f t="shared" ref="CA70:CA133" si="16">SUM(BU70:BZ70)</f>
        <v>809.6</v>
      </c>
      <c r="CB70" s="2">
        <f t="shared" ref="CB70:CB133" si="17">BQ70-CA70</f>
        <v>0</v>
      </c>
    </row>
    <row r="71" spans="1:80">
      <c r="A71" s="5">
        <v>61</v>
      </c>
      <c r="B71" s="1" t="s">
        <v>76</v>
      </c>
      <c r="C71" s="1" t="s">
        <v>32</v>
      </c>
      <c r="D71" s="8">
        <v>788.55759999999998</v>
      </c>
      <c r="E71" s="3">
        <v>133.44</v>
      </c>
      <c r="F71" s="3"/>
      <c r="G71" s="3"/>
      <c r="H71" s="3">
        <v>0</v>
      </c>
      <c r="I71" s="4"/>
      <c r="J71" s="4"/>
      <c r="K71" s="4"/>
      <c r="L71" s="4"/>
      <c r="M71" s="4"/>
      <c r="N71" s="4"/>
      <c r="O71" s="3">
        <v>0</v>
      </c>
      <c r="P71" s="4"/>
      <c r="Q71" s="4"/>
      <c r="R71" s="4"/>
      <c r="S71" s="3">
        <v>0</v>
      </c>
      <c r="T71" s="4"/>
      <c r="U71" s="3">
        <v>51.84</v>
      </c>
      <c r="V71" s="4"/>
      <c r="W71" s="4"/>
      <c r="X71" s="3">
        <v>62.08</v>
      </c>
      <c r="Y71" s="3"/>
      <c r="Z71" s="4"/>
      <c r="AA71" s="4"/>
      <c r="AB71" s="4"/>
      <c r="AC71" s="4"/>
      <c r="AD71" s="4"/>
      <c r="AE71" s="3">
        <f>IF(ISNUMBER(AF71),VLOOKUP(AF71,Domestic1,2)*AE$4)</f>
        <v>75.989999999999995</v>
      </c>
      <c r="AF71" s="4">
        <v>15</v>
      </c>
      <c r="AG71" s="3">
        <v>0</v>
      </c>
      <c r="AH71" s="4">
        <v>0</v>
      </c>
      <c r="AJ71" s="3"/>
      <c r="AK71" s="3"/>
      <c r="AL71" s="3"/>
      <c r="AM71" s="9"/>
      <c r="AN71" s="3">
        <v>80.757599999999996</v>
      </c>
      <c r="AO71" s="3"/>
      <c r="AP71" s="3"/>
      <c r="AQ71" s="8"/>
      <c r="AR71" s="4"/>
      <c r="AS71" s="3"/>
      <c r="AT71" s="4"/>
      <c r="AU71" s="4"/>
      <c r="AV71" s="3"/>
      <c r="AW71" s="4"/>
      <c r="AX71" s="4"/>
      <c r="AY71" s="4"/>
      <c r="AZ71" s="4"/>
      <c r="BA71" s="4"/>
      <c r="BB71" s="4"/>
      <c r="BC71" s="4"/>
      <c r="BD71" s="3"/>
      <c r="BE71" s="4"/>
      <c r="BF71" s="9"/>
      <c r="BG71" s="3"/>
      <c r="BH71" s="3">
        <v>387</v>
      </c>
      <c r="BI71" s="9"/>
      <c r="BP71" s="9"/>
      <c r="BQ71" s="9">
        <f>SUM(E71,U71,AN71,X71,AE71,BH71)</f>
        <v>791.10760000000005</v>
      </c>
      <c r="BR71" s="1" t="s">
        <v>76</v>
      </c>
      <c r="BS71" s="5">
        <v>61</v>
      </c>
      <c r="BT71" s="5"/>
      <c r="BU71" s="2">
        <f t="shared" si="10"/>
        <v>387</v>
      </c>
      <c r="BV71" s="2">
        <f t="shared" si="11"/>
        <v>133.44</v>
      </c>
      <c r="BW71" s="2">
        <f t="shared" si="12"/>
        <v>80.757599999999996</v>
      </c>
      <c r="BX71" s="2">
        <f t="shared" si="13"/>
        <v>75.989999999999995</v>
      </c>
      <c r="BY71" s="2">
        <f t="shared" si="14"/>
        <v>62.08</v>
      </c>
      <c r="BZ71" s="2">
        <f t="shared" si="15"/>
        <v>51.84</v>
      </c>
      <c r="CA71" s="2">
        <f t="shared" si="16"/>
        <v>791.10760000000016</v>
      </c>
      <c r="CB71" s="2">
        <f t="shared" si="17"/>
        <v>0</v>
      </c>
    </row>
    <row r="72" spans="1:80">
      <c r="A72" s="5">
        <v>62</v>
      </c>
      <c r="B72" s="1" t="s">
        <v>310</v>
      </c>
      <c r="C72" s="1" t="s">
        <v>311</v>
      </c>
      <c r="D72" s="8">
        <v>770.52</v>
      </c>
      <c r="E72" s="3"/>
      <c r="F72" s="3">
        <v>0</v>
      </c>
      <c r="H72" s="3"/>
      <c r="I72" s="4"/>
      <c r="J72" s="4"/>
      <c r="K72" s="4"/>
      <c r="L72" s="4"/>
      <c r="M72" s="4"/>
      <c r="N72" s="3"/>
      <c r="O72" s="3">
        <v>0</v>
      </c>
      <c r="P72" s="4"/>
      <c r="Q72" s="4"/>
      <c r="R72" s="4"/>
      <c r="S72" s="4"/>
      <c r="T72" s="4"/>
      <c r="U72" s="4"/>
      <c r="V72" s="4"/>
      <c r="W72" s="4"/>
      <c r="X72" s="3">
        <v>275.2</v>
      </c>
      <c r="Y72" s="3">
        <v>59.84</v>
      </c>
      <c r="Z72" s="4"/>
      <c r="AA72" s="4"/>
      <c r="AB72" s="4"/>
      <c r="AC72" s="4"/>
      <c r="AD72" s="4"/>
      <c r="AE72" s="3">
        <f>IF(ISNUMBER(AF72),VLOOKUP(AF72,Domestic1,2)*AE$4)</f>
        <v>80.92</v>
      </c>
      <c r="AF72" s="4">
        <v>9</v>
      </c>
      <c r="AG72" s="3">
        <f>IF(ISNUMBER(AH72),VLOOKUP(AH72,Domestic1,2)*AG$4)</f>
        <v>438.48</v>
      </c>
      <c r="AH72" s="4">
        <v>32</v>
      </c>
      <c r="AS72" s="3"/>
      <c r="BQ72" s="9">
        <f>SUM(X72,Y72,AE72,AG72)</f>
        <v>854.44</v>
      </c>
      <c r="BR72" s="1" t="s">
        <v>310</v>
      </c>
      <c r="BS72" s="5">
        <v>62</v>
      </c>
      <c r="BU72" s="2">
        <f t="shared" si="10"/>
        <v>438.48</v>
      </c>
      <c r="BV72" s="2">
        <f t="shared" si="11"/>
        <v>275.2</v>
      </c>
      <c r="BW72" s="2">
        <f t="shared" si="12"/>
        <v>80.92</v>
      </c>
      <c r="BX72" s="2">
        <f t="shared" si="13"/>
        <v>59.84</v>
      </c>
      <c r="BY72" s="2">
        <f t="shared" si="14"/>
        <v>32</v>
      </c>
      <c r="BZ72" s="2">
        <f t="shared" si="15"/>
        <v>9</v>
      </c>
      <c r="CA72" s="2">
        <f t="shared" si="16"/>
        <v>895.44</v>
      </c>
      <c r="CB72" s="2">
        <f t="shared" si="17"/>
        <v>-41</v>
      </c>
    </row>
    <row r="73" spans="1:80">
      <c r="A73" s="5">
        <v>63</v>
      </c>
      <c r="B73" s="1" t="s">
        <v>278</v>
      </c>
      <c r="C73" s="1" t="s">
        <v>32</v>
      </c>
      <c r="D73" s="8">
        <v>767.62</v>
      </c>
      <c r="E73" s="3">
        <v>0</v>
      </c>
      <c r="F73" s="3">
        <v>0</v>
      </c>
      <c r="G73" s="3">
        <v>55.080000000000005</v>
      </c>
      <c r="H73" s="3">
        <v>0</v>
      </c>
      <c r="I73" s="4"/>
      <c r="J73" s="4"/>
      <c r="K73" s="3">
        <v>54.91</v>
      </c>
      <c r="L73" s="4"/>
      <c r="M73" s="4"/>
      <c r="N73" s="3">
        <v>126</v>
      </c>
      <c r="O73" s="3">
        <v>144</v>
      </c>
      <c r="P73" s="4"/>
      <c r="Q73" s="4"/>
      <c r="R73" s="3"/>
      <c r="S73" s="3">
        <v>158.24</v>
      </c>
      <c r="T73" s="4"/>
      <c r="U73" s="4"/>
      <c r="V73" s="4"/>
      <c r="W73" s="4"/>
      <c r="X73" s="3">
        <v>170.24</v>
      </c>
      <c r="Y73" s="3"/>
      <c r="Z73" s="4"/>
      <c r="AA73" s="4"/>
      <c r="AB73" s="4"/>
      <c r="AC73" s="4"/>
      <c r="AD73" s="4"/>
      <c r="AE73" s="3">
        <f>IF(ISNUMBER(AF73),VLOOKUP(AF73,Domestic1,2)*AE$4)</f>
        <v>79.900000000000006</v>
      </c>
      <c r="AF73" s="4">
        <v>10</v>
      </c>
      <c r="AG73" s="3">
        <v>0</v>
      </c>
      <c r="AH73" s="4">
        <v>0</v>
      </c>
      <c r="AI73" s="3">
        <v>94</v>
      </c>
      <c r="AJ73" s="4"/>
      <c r="AK73" s="4"/>
      <c r="AL73" s="3">
        <v>0</v>
      </c>
      <c r="AM73" s="9"/>
      <c r="AN73" s="3"/>
      <c r="AO73" s="3"/>
      <c r="AP73" s="3"/>
      <c r="AQ73" s="9"/>
      <c r="AR73" s="4"/>
      <c r="AS73" s="3"/>
      <c r="AT73" s="4"/>
      <c r="AU73" s="4"/>
      <c r="AV73" s="4"/>
      <c r="AW73" s="3">
        <v>64.800000000000011</v>
      </c>
      <c r="AX73" s="4"/>
      <c r="AY73" s="4"/>
      <c r="AZ73" s="4"/>
      <c r="BA73" s="3">
        <v>64.599999999999994</v>
      </c>
      <c r="BB73" s="3">
        <v>0</v>
      </c>
      <c r="BC73" s="4"/>
      <c r="BD73" s="4"/>
      <c r="BE73" s="4"/>
      <c r="BF73" s="8"/>
      <c r="BG73" s="4"/>
      <c r="BH73" s="4"/>
      <c r="BI73" s="8"/>
      <c r="BQ73" s="9">
        <f>SUM(N73,O73,S73,X73,AI73,AE73)</f>
        <v>772.38</v>
      </c>
      <c r="BR73" s="1" t="s">
        <v>278</v>
      </c>
      <c r="BS73" s="5">
        <v>63</v>
      </c>
      <c r="BU73" s="2">
        <f t="shared" si="10"/>
        <v>170.24</v>
      </c>
      <c r="BV73" s="2">
        <f t="shared" si="11"/>
        <v>158.24</v>
      </c>
      <c r="BW73" s="2">
        <f t="shared" si="12"/>
        <v>144</v>
      </c>
      <c r="BX73" s="2">
        <f t="shared" si="13"/>
        <v>126</v>
      </c>
      <c r="BY73" s="2">
        <f t="shared" si="14"/>
        <v>94</v>
      </c>
      <c r="BZ73" s="2">
        <f t="shared" si="15"/>
        <v>79.900000000000006</v>
      </c>
      <c r="CA73" s="2">
        <f t="shared" si="16"/>
        <v>772.38</v>
      </c>
      <c r="CB73" s="2">
        <f t="shared" si="17"/>
        <v>0</v>
      </c>
    </row>
    <row r="74" spans="1:80">
      <c r="A74" s="5">
        <v>64</v>
      </c>
      <c r="B74" s="1" t="s">
        <v>51</v>
      </c>
      <c r="C74" s="1" t="s">
        <v>32</v>
      </c>
      <c r="D74" s="8">
        <v>736.53999999999985</v>
      </c>
      <c r="E74" s="3">
        <v>132.47999999999999</v>
      </c>
      <c r="F74" s="3">
        <v>136.80000000000001</v>
      </c>
      <c r="G74" s="3"/>
      <c r="H74" s="3"/>
      <c r="I74" s="4"/>
      <c r="J74" s="4"/>
      <c r="K74" s="4"/>
      <c r="L74" s="4"/>
      <c r="M74" s="4"/>
      <c r="N74" s="4"/>
      <c r="O74" s="3">
        <v>145.6</v>
      </c>
      <c r="P74" s="4"/>
      <c r="Q74" s="4"/>
      <c r="R74" s="4"/>
      <c r="S74" s="3">
        <v>167.44</v>
      </c>
      <c r="T74" s="4"/>
      <c r="U74" s="4"/>
      <c r="V74" s="4"/>
      <c r="W74" s="4"/>
      <c r="X74" s="3"/>
      <c r="Y74" s="3"/>
      <c r="Z74" s="4"/>
      <c r="AA74" s="4"/>
      <c r="AB74" s="4"/>
      <c r="AC74" s="4"/>
      <c r="AD74" s="4"/>
      <c r="AE74" s="3">
        <f>IF(ISNUMBER(AF74),VLOOKUP(AF74,Domestic1,2)*AE$4)</f>
        <v>100.30000000000001</v>
      </c>
      <c r="AF74" s="4">
        <v>7</v>
      </c>
      <c r="AG74" s="3"/>
      <c r="AH74" s="4"/>
      <c r="AJ74" s="3"/>
      <c r="AK74" s="3"/>
      <c r="AL74" s="3"/>
      <c r="AM74" s="9"/>
      <c r="AN74" s="3"/>
      <c r="AO74" s="3"/>
      <c r="AP74" s="3"/>
      <c r="AQ74" s="9"/>
      <c r="AR74" s="4"/>
      <c r="AS74" s="3"/>
      <c r="AT74" s="4"/>
      <c r="AU74" s="4"/>
      <c r="AV74" s="4"/>
      <c r="AW74" s="4"/>
      <c r="AX74" s="4"/>
      <c r="AY74" s="4"/>
      <c r="AZ74" s="4"/>
      <c r="BA74" s="3">
        <v>44.400000000000006</v>
      </c>
      <c r="BB74" s="4"/>
      <c r="BC74" s="4"/>
      <c r="BD74" s="4"/>
      <c r="BE74" s="4"/>
      <c r="BF74" s="9"/>
      <c r="BG74" s="3"/>
      <c r="BH74" s="3"/>
      <c r="BI74" s="9"/>
      <c r="BP74" s="9"/>
      <c r="BQ74" s="9">
        <f>SUM(E74,F74,O74,S74,AE74,BA74)</f>
        <v>727.01999999999987</v>
      </c>
      <c r="BR74" s="1" t="s">
        <v>51</v>
      </c>
      <c r="BS74" s="5">
        <v>64</v>
      </c>
      <c r="BT74" s="5"/>
      <c r="BU74" s="2">
        <f t="shared" si="10"/>
        <v>167.44</v>
      </c>
      <c r="BV74" s="2">
        <f t="shared" si="11"/>
        <v>145.6</v>
      </c>
      <c r="BW74" s="2">
        <f t="shared" si="12"/>
        <v>136.80000000000001</v>
      </c>
      <c r="BX74" s="2">
        <f t="shared" si="13"/>
        <v>132.47999999999999</v>
      </c>
      <c r="BY74" s="2">
        <f t="shared" si="14"/>
        <v>100.30000000000001</v>
      </c>
      <c r="BZ74" s="2">
        <f t="shared" si="15"/>
        <v>44.400000000000006</v>
      </c>
      <c r="CA74" s="2">
        <f t="shared" si="16"/>
        <v>727.01999999999987</v>
      </c>
      <c r="CB74" s="2">
        <f t="shared" si="17"/>
        <v>0</v>
      </c>
    </row>
    <row r="75" spans="1:80">
      <c r="A75" s="5">
        <v>65</v>
      </c>
      <c r="B75" s="1" t="s">
        <v>438</v>
      </c>
      <c r="C75" s="1" t="s">
        <v>395</v>
      </c>
      <c r="D75" s="8">
        <v>705.79000000000008</v>
      </c>
      <c r="E75" s="3">
        <v>211.20000000000002</v>
      </c>
      <c r="F75" s="3"/>
      <c r="H75" s="3"/>
      <c r="I75" s="3">
        <v>52</v>
      </c>
      <c r="J75" s="4"/>
      <c r="K75" s="4"/>
      <c r="L75" s="4"/>
      <c r="M75" s="4"/>
      <c r="N75" s="4"/>
      <c r="O75" s="3"/>
      <c r="P75" s="4"/>
      <c r="Q75" s="4"/>
      <c r="R75" s="3"/>
      <c r="S75" s="3"/>
      <c r="T75" s="4"/>
      <c r="U75" s="3"/>
      <c r="V75" s="4"/>
      <c r="W75" s="3">
        <v>80.75</v>
      </c>
      <c r="X75" s="3">
        <v>167.68</v>
      </c>
      <c r="Y75" s="3"/>
      <c r="Z75" s="4"/>
      <c r="AA75" s="4"/>
      <c r="AB75" s="4"/>
      <c r="AC75" s="4"/>
      <c r="AD75" s="4"/>
      <c r="AE75" s="3">
        <f>IF(ISNUMBER(AF75),VLOOKUP(AF75,Domestic1,2)*AE$4)</f>
        <v>101.83</v>
      </c>
      <c r="AF75" s="4">
        <v>6</v>
      </c>
      <c r="AG75" s="3"/>
      <c r="AH75" s="4"/>
      <c r="BE75" s="3">
        <v>84</v>
      </c>
      <c r="BQ75" s="9">
        <f>SUM(E75,I75,W75,X75,AE75,BE75)</f>
        <v>697.46</v>
      </c>
      <c r="BR75" s="1" t="s">
        <v>394</v>
      </c>
      <c r="BS75" s="5">
        <v>65</v>
      </c>
      <c r="BU75" s="2">
        <f t="shared" si="10"/>
        <v>211.20000000000002</v>
      </c>
      <c r="BV75" s="2">
        <f t="shared" si="11"/>
        <v>167.68</v>
      </c>
      <c r="BW75" s="2">
        <f t="shared" si="12"/>
        <v>101.83</v>
      </c>
      <c r="BX75" s="2">
        <f t="shared" si="13"/>
        <v>84</v>
      </c>
      <c r="BY75" s="2">
        <f t="shared" si="14"/>
        <v>80.75</v>
      </c>
      <c r="BZ75" s="2">
        <f t="shared" si="15"/>
        <v>52</v>
      </c>
      <c r="CA75" s="2">
        <f t="shared" si="16"/>
        <v>697.46</v>
      </c>
      <c r="CB75" s="2">
        <f t="shared" si="17"/>
        <v>0</v>
      </c>
    </row>
    <row r="76" spans="1:80">
      <c r="A76" s="5">
        <v>66</v>
      </c>
      <c r="B76" s="1" t="s">
        <v>210</v>
      </c>
      <c r="C76" s="1" t="s">
        <v>37</v>
      </c>
      <c r="D76" s="8">
        <v>697.6</v>
      </c>
      <c r="E76" s="3"/>
      <c r="F76" s="3"/>
      <c r="G76" s="4"/>
      <c r="H76" s="3"/>
      <c r="I76" s="4"/>
      <c r="J76" s="4"/>
      <c r="K76" s="4"/>
      <c r="L76" s="4"/>
      <c r="M76" s="4"/>
      <c r="N76" s="4"/>
      <c r="O76" s="3">
        <v>697.6</v>
      </c>
      <c r="P76" s="4"/>
      <c r="Q76" s="4"/>
      <c r="R76" s="4"/>
      <c r="S76" s="3"/>
      <c r="T76" s="3"/>
      <c r="U76" s="4"/>
      <c r="V76" s="4"/>
      <c r="W76" s="4"/>
      <c r="X76" s="3"/>
      <c r="Y76" s="3"/>
      <c r="Z76" s="4"/>
      <c r="AA76" s="4"/>
      <c r="AB76" s="4"/>
      <c r="AC76" s="4"/>
      <c r="AD76" s="4"/>
      <c r="AE76" s="3"/>
      <c r="AF76" s="4"/>
      <c r="AG76" s="3"/>
      <c r="AH76" s="4"/>
      <c r="AJ76" s="3"/>
      <c r="AK76" s="3"/>
      <c r="AL76" s="3"/>
      <c r="AM76" s="9"/>
      <c r="AN76" s="3"/>
      <c r="AO76" s="3"/>
      <c r="AP76" s="3"/>
      <c r="AQ76" s="9"/>
      <c r="AR76" s="4"/>
      <c r="AS76" s="3"/>
      <c r="AT76" s="4"/>
      <c r="AU76" s="4"/>
      <c r="AV76" s="4"/>
      <c r="AW76" s="4"/>
      <c r="AX76" s="4"/>
      <c r="AY76" s="4"/>
      <c r="AZ76" s="4"/>
      <c r="BA76" s="3"/>
      <c r="BB76" s="4"/>
      <c r="BC76" s="4"/>
      <c r="BD76" s="4"/>
      <c r="BE76" s="4"/>
      <c r="BF76" s="8"/>
      <c r="BG76" s="4"/>
      <c r="BH76" s="3"/>
      <c r="BI76" s="8"/>
      <c r="BP76" s="9"/>
      <c r="BQ76" s="9">
        <f>SUM(O76)</f>
        <v>697.6</v>
      </c>
      <c r="BR76" s="1" t="s">
        <v>210</v>
      </c>
      <c r="BS76" s="5">
        <v>66</v>
      </c>
      <c r="BU76" s="2">
        <f t="shared" si="10"/>
        <v>697.6</v>
      </c>
      <c r="BV76" s="2">
        <f t="shared" si="11"/>
        <v>0</v>
      </c>
      <c r="BW76" s="2">
        <f t="shared" si="12"/>
        <v>0</v>
      </c>
      <c r="BX76" s="2">
        <f t="shared" si="13"/>
        <v>0</v>
      </c>
      <c r="BY76" s="2">
        <f t="shared" si="14"/>
        <v>0</v>
      </c>
      <c r="BZ76" s="2">
        <f t="shared" si="15"/>
        <v>0</v>
      </c>
      <c r="CA76" s="2">
        <f t="shared" si="16"/>
        <v>697.6</v>
      </c>
      <c r="CB76" s="2">
        <f t="shared" si="17"/>
        <v>0</v>
      </c>
    </row>
    <row r="77" spans="1:80">
      <c r="A77" s="5">
        <v>67</v>
      </c>
      <c r="B77" s="1" t="s">
        <v>33</v>
      </c>
      <c r="C77" s="1" t="s">
        <v>34</v>
      </c>
      <c r="D77" s="8">
        <v>675.28</v>
      </c>
      <c r="E77" s="3"/>
      <c r="F77" s="3">
        <v>132.24</v>
      </c>
      <c r="G77" s="3"/>
      <c r="H77" s="3">
        <v>0</v>
      </c>
      <c r="I77" s="4"/>
      <c r="J77" s="4"/>
      <c r="K77" s="4"/>
      <c r="L77" s="4"/>
      <c r="M77" s="4"/>
      <c r="N77" s="4"/>
      <c r="O77" s="4"/>
      <c r="P77" s="4"/>
      <c r="Q77" s="4"/>
      <c r="R77" s="3">
        <v>72</v>
      </c>
      <c r="S77" s="3">
        <v>471.04</v>
      </c>
      <c r="T77" s="4"/>
      <c r="U77" s="4"/>
      <c r="V77" s="4"/>
      <c r="W77" s="4"/>
      <c r="X77" s="3"/>
      <c r="Y77" s="3"/>
      <c r="Z77" s="4"/>
      <c r="AA77" s="4"/>
      <c r="AB77" s="4"/>
      <c r="AC77" s="4"/>
      <c r="AD77" s="4"/>
      <c r="AE77" s="3"/>
      <c r="AF77" s="4"/>
      <c r="AG77" s="3"/>
      <c r="AH77" s="4"/>
      <c r="AJ77" s="3"/>
      <c r="AK77" s="3"/>
      <c r="AL77" s="3"/>
      <c r="AM77" s="9"/>
      <c r="AN77" s="3"/>
      <c r="AO77" s="3"/>
      <c r="AP77" s="3"/>
      <c r="AQ77" s="9"/>
      <c r="AR77" s="4"/>
      <c r="AS77" s="3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9"/>
      <c r="BG77" s="3"/>
      <c r="BH77" s="3"/>
      <c r="BI77" s="9"/>
      <c r="BP77" s="9"/>
      <c r="BQ77" s="9">
        <f>SUM(F77,R77,S77)</f>
        <v>675.28</v>
      </c>
      <c r="BR77" s="1" t="s">
        <v>33</v>
      </c>
      <c r="BS77" s="5">
        <v>67</v>
      </c>
      <c r="BT77" s="5"/>
      <c r="BU77" s="2">
        <f t="shared" si="10"/>
        <v>471.04</v>
      </c>
      <c r="BV77" s="2">
        <f t="shared" si="11"/>
        <v>132.24</v>
      </c>
      <c r="BW77" s="2">
        <f t="shared" si="12"/>
        <v>72</v>
      </c>
      <c r="BX77" s="2">
        <f t="shared" si="13"/>
        <v>0</v>
      </c>
      <c r="BY77" s="2">
        <f t="shared" si="14"/>
        <v>0</v>
      </c>
      <c r="BZ77" s="2">
        <f t="shared" si="15"/>
        <v>0</v>
      </c>
      <c r="CA77" s="2">
        <f t="shared" si="16"/>
        <v>675.28</v>
      </c>
      <c r="CB77" s="2">
        <f t="shared" si="17"/>
        <v>0</v>
      </c>
    </row>
    <row r="78" spans="1:80">
      <c r="A78" s="5">
        <v>68</v>
      </c>
      <c r="B78" s="1" t="s">
        <v>468</v>
      </c>
      <c r="C78" s="1" t="s">
        <v>469</v>
      </c>
      <c r="D78" s="8">
        <v>674.24</v>
      </c>
      <c r="H78" s="3"/>
      <c r="I78" s="4"/>
      <c r="J78" s="4"/>
      <c r="K78" s="4"/>
      <c r="L78" s="4"/>
      <c r="M78" s="4"/>
      <c r="N78" s="4"/>
      <c r="O78" s="3">
        <v>406.4</v>
      </c>
      <c r="P78" s="4"/>
      <c r="Q78" s="4"/>
      <c r="R78" s="4"/>
      <c r="S78" s="4"/>
      <c r="T78" s="3">
        <v>88.32</v>
      </c>
      <c r="U78" s="4"/>
      <c r="V78" s="3"/>
      <c r="W78" s="4"/>
      <c r="X78" s="3">
        <v>61.44</v>
      </c>
      <c r="Y78" s="3"/>
      <c r="Z78" s="4"/>
      <c r="AA78" s="4"/>
      <c r="AB78" s="4"/>
      <c r="AC78" s="4"/>
      <c r="AD78" s="4"/>
      <c r="AE78" s="3"/>
      <c r="AF78" s="4"/>
      <c r="AG78" s="3">
        <f>IF(ISNUMBER(AH78),VLOOKUP(AH78,Domestic1,2)*AG$4)</f>
        <v>256.32</v>
      </c>
      <c r="AH78" s="4">
        <v>51</v>
      </c>
      <c r="BQ78" s="9">
        <f>SUM(O78,T78,X78,AG78)</f>
        <v>812.48</v>
      </c>
      <c r="BR78" s="1" t="s">
        <v>468</v>
      </c>
      <c r="BS78" s="5">
        <v>68</v>
      </c>
      <c r="BU78" s="2">
        <f t="shared" si="10"/>
        <v>406.4</v>
      </c>
      <c r="BV78" s="2">
        <f t="shared" si="11"/>
        <v>256.32</v>
      </c>
      <c r="BW78" s="2">
        <f t="shared" si="12"/>
        <v>88.32</v>
      </c>
      <c r="BX78" s="2">
        <f t="shared" si="13"/>
        <v>61.44</v>
      </c>
      <c r="BY78" s="2">
        <f t="shared" si="14"/>
        <v>51</v>
      </c>
      <c r="BZ78" s="2">
        <f t="shared" si="15"/>
        <v>0</v>
      </c>
      <c r="CA78" s="2">
        <f t="shared" si="16"/>
        <v>863.48</v>
      </c>
      <c r="CB78" s="2">
        <f t="shared" si="17"/>
        <v>-51</v>
      </c>
    </row>
    <row r="79" spans="1:80">
      <c r="A79" s="5">
        <v>69</v>
      </c>
      <c r="B79" s="1" t="s">
        <v>295</v>
      </c>
      <c r="C79" s="1" t="s">
        <v>293</v>
      </c>
      <c r="D79" s="8">
        <v>620.24</v>
      </c>
      <c r="E79" s="3"/>
      <c r="F79" s="3"/>
      <c r="H79" s="3"/>
      <c r="I79" s="4"/>
      <c r="J79" s="4"/>
      <c r="K79" s="4"/>
      <c r="L79" s="4"/>
      <c r="M79" s="4"/>
      <c r="N79" s="4"/>
      <c r="O79" s="3"/>
      <c r="P79" s="4"/>
      <c r="Q79" s="4"/>
      <c r="R79" s="4"/>
      <c r="S79" s="3"/>
      <c r="T79" s="4"/>
      <c r="U79" s="4"/>
      <c r="V79" s="4"/>
      <c r="W79" s="4"/>
      <c r="X79" s="3"/>
      <c r="Y79" s="3"/>
      <c r="Z79" s="4"/>
      <c r="AA79" s="3"/>
      <c r="AB79" s="4"/>
      <c r="AC79" s="4"/>
      <c r="AD79" s="4"/>
      <c r="AE79" s="3"/>
      <c r="AF79" s="4"/>
      <c r="AG79" s="3">
        <f>IF(ISNUMBER(AH79),VLOOKUP(AH79,Domestic1,2)*AG$4)</f>
        <v>443.52</v>
      </c>
      <c r="AH79" s="4">
        <v>30</v>
      </c>
      <c r="AJ79" s="3"/>
      <c r="AK79" s="3"/>
      <c r="AL79" s="3"/>
      <c r="AM79" s="9"/>
      <c r="AN79" s="3"/>
      <c r="AO79" s="3"/>
      <c r="AP79" s="3"/>
      <c r="AQ79" s="9"/>
      <c r="AR79" s="4"/>
      <c r="AS79" s="3">
        <v>99.68</v>
      </c>
      <c r="AT79" s="4"/>
      <c r="AU79" s="4"/>
      <c r="AV79" s="4"/>
      <c r="AW79" s="3"/>
      <c r="AX79" s="4"/>
      <c r="AY79" s="4"/>
      <c r="AZ79" s="4"/>
      <c r="BA79" s="4"/>
      <c r="BB79" s="4"/>
      <c r="BC79" s="4"/>
      <c r="BD79" s="3">
        <v>154.79999999999998</v>
      </c>
      <c r="BE79" s="4"/>
      <c r="BQ79" s="9">
        <f>SUM(AS79,BD79,AG79)</f>
        <v>698</v>
      </c>
      <c r="BR79" s="1" t="s">
        <v>295</v>
      </c>
      <c r="BS79" s="5">
        <v>69</v>
      </c>
      <c r="BU79" s="2">
        <f t="shared" si="10"/>
        <v>443.52</v>
      </c>
      <c r="BV79" s="2">
        <f t="shared" si="11"/>
        <v>154.79999999999998</v>
      </c>
      <c r="BW79" s="2">
        <f t="shared" si="12"/>
        <v>99.68</v>
      </c>
      <c r="BX79" s="2">
        <f t="shared" si="13"/>
        <v>30</v>
      </c>
      <c r="BY79" s="2">
        <f t="shared" si="14"/>
        <v>0</v>
      </c>
      <c r="BZ79" s="2">
        <f t="shared" si="15"/>
        <v>0</v>
      </c>
      <c r="CA79" s="2">
        <f t="shared" si="16"/>
        <v>728</v>
      </c>
      <c r="CB79" s="2">
        <f t="shared" si="17"/>
        <v>-30</v>
      </c>
    </row>
    <row r="80" spans="1:80">
      <c r="A80" s="5">
        <v>70</v>
      </c>
      <c r="B80" s="1" t="s">
        <v>467</v>
      </c>
      <c r="C80" s="1" t="s">
        <v>37</v>
      </c>
      <c r="D80" s="8">
        <v>615.4</v>
      </c>
      <c r="H80" s="3">
        <v>45</v>
      </c>
      <c r="I80" s="4"/>
      <c r="J80" s="4"/>
      <c r="K80" s="4"/>
      <c r="L80" s="4"/>
      <c r="M80" s="4"/>
      <c r="N80" s="4"/>
      <c r="O80" s="3">
        <v>448</v>
      </c>
      <c r="P80" s="4"/>
      <c r="Q80" s="4"/>
      <c r="R80" s="4"/>
      <c r="S80" s="4"/>
      <c r="T80" s="4"/>
      <c r="U80" s="4"/>
      <c r="V80" s="3"/>
      <c r="W80" s="4"/>
      <c r="X80" s="3"/>
      <c r="Y80" s="3"/>
      <c r="Z80" s="4"/>
      <c r="AA80" s="4"/>
      <c r="AB80" s="4"/>
      <c r="AC80" s="4"/>
      <c r="AD80" s="4"/>
      <c r="AE80" s="3"/>
      <c r="AF80" s="4"/>
      <c r="AG80" s="3">
        <f>IF(ISNUMBER(AH80),VLOOKUP(AH80,Domestic1,2)*AG$4)</f>
        <v>261.36</v>
      </c>
      <c r="AH80" s="4">
        <v>48</v>
      </c>
      <c r="BQ80" s="9">
        <f>SUM(H80,O80,AG80)</f>
        <v>754.36</v>
      </c>
      <c r="BR80" s="1" t="s">
        <v>467</v>
      </c>
      <c r="BS80" s="5">
        <v>70</v>
      </c>
      <c r="BU80" s="2">
        <f t="shared" si="10"/>
        <v>448</v>
      </c>
      <c r="BV80" s="2">
        <f t="shared" si="11"/>
        <v>261.36</v>
      </c>
      <c r="BW80" s="2">
        <f t="shared" si="12"/>
        <v>48</v>
      </c>
      <c r="BX80" s="2">
        <f t="shared" si="13"/>
        <v>45</v>
      </c>
      <c r="BY80" s="2">
        <f t="shared" si="14"/>
        <v>0</v>
      </c>
      <c r="BZ80" s="2">
        <f t="shared" si="15"/>
        <v>0</v>
      </c>
      <c r="CA80" s="2">
        <f t="shared" si="16"/>
        <v>802.36</v>
      </c>
      <c r="CB80" s="2">
        <f t="shared" si="17"/>
        <v>-48</v>
      </c>
    </row>
    <row r="81" spans="1:80">
      <c r="A81" s="5">
        <v>71</v>
      </c>
      <c r="B81" s="1" t="s">
        <v>75</v>
      </c>
      <c r="C81" s="1" t="s">
        <v>42</v>
      </c>
      <c r="D81" s="8">
        <v>614.72</v>
      </c>
      <c r="E81" s="3"/>
      <c r="F81" s="3">
        <v>392.16</v>
      </c>
      <c r="G81" s="3"/>
      <c r="H81" s="3"/>
      <c r="I81" s="4"/>
      <c r="J81" s="4"/>
      <c r="K81" s="4"/>
      <c r="L81" s="4"/>
      <c r="M81" s="4"/>
      <c r="N81" s="4"/>
      <c r="O81" s="3">
        <v>140.80000000000001</v>
      </c>
      <c r="P81" s="4"/>
      <c r="Q81" s="4"/>
      <c r="R81" s="4"/>
      <c r="S81" s="3"/>
      <c r="T81" s="4"/>
      <c r="U81" s="4"/>
      <c r="V81" s="4"/>
      <c r="W81" s="4"/>
      <c r="X81" s="3"/>
      <c r="Y81" s="3"/>
      <c r="Z81" s="4"/>
      <c r="AA81" s="4"/>
      <c r="AB81" s="4"/>
      <c r="AC81" s="4"/>
      <c r="AD81" s="4"/>
      <c r="AE81" s="3"/>
      <c r="AF81" s="4"/>
      <c r="AG81" s="3"/>
      <c r="AH81" s="4"/>
      <c r="AJ81" s="3"/>
      <c r="AK81" s="3"/>
      <c r="AL81" s="3"/>
      <c r="AM81" s="9"/>
      <c r="AN81" s="3"/>
      <c r="AO81" s="3"/>
      <c r="AP81" s="3"/>
      <c r="AQ81" s="9"/>
      <c r="AR81" s="4"/>
      <c r="AS81" s="3">
        <v>81.759999999999991</v>
      </c>
      <c r="AT81" s="4"/>
      <c r="AU81" s="4"/>
      <c r="AV81" s="3"/>
      <c r="AW81" s="4"/>
      <c r="AX81" s="4"/>
      <c r="AY81" s="4"/>
      <c r="AZ81" s="4"/>
      <c r="BA81" s="4"/>
      <c r="BB81" s="4"/>
      <c r="BC81" s="4"/>
      <c r="BD81" s="3"/>
      <c r="BE81" s="4"/>
      <c r="BF81" s="9"/>
      <c r="BG81" s="3"/>
      <c r="BH81" s="3"/>
      <c r="BI81" s="9"/>
      <c r="BP81" s="9"/>
      <c r="BQ81" s="9">
        <f>SUM(F81,O81,AS81)</f>
        <v>614.72</v>
      </c>
      <c r="BR81" s="1" t="s">
        <v>75</v>
      </c>
      <c r="BS81" s="5">
        <v>71</v>
      </c>
      <c r="BT81" s="5"/>
      <c r="BU81" s="2">
        <f t="shared" si="10"/>
        <v>392.16</v>
      </c>
      <c r="BV81" s="2">
        <f t="shared" si="11"/>
        <v>140.80000000000001</v>
      </c>
      <c r="BW81" s="2">
        <f t="shared" si="12"/>
        <v>81.759999999999991</v>
      </c>
      <c r="BX81" s="2">
        <f t="shared" si="13"/>
        <v>0</v>
      </c>
      <c r="BY81" s="2">
        <f t="shared" si="14"/>
        <v>0</v>
      </c>
      <c r="BZ81" s="2">
        <f t="shared" si="15"/>
        <v>0</v>
      </c>
      <c r="CA81" s="2">
        <f t="shared" si="16"/>
        <v>614.72</v>
      </c>
      <c r="CB81" s="2">
        <f t="shared" si="17"/>
        <v>0</v>
      </c>
    </row>
    <row r="82" spans="1:80">
      <c r="A82" s="5">
        <v>72</v>
      </c>
      <c r="B82" s="1" t="s">
        <v>58</v>
      </c>
      <c r="C82" s="1" t="s">
        <v>59</v>
      </c>
      <c r="D82" s="8">
        <v>590.64</v>
      </c>
      <c r="E82" s="3"/>
      <c r="F82" s="3">
        <v>419.52</v>
      </c>
      <c r="G82" s="3"/>
      <c r="H82" s="3"/>
      <c r="I82" s="4"/>
      <c r="J82" s="4"/>
      <c r="K82" s="4"/>
      <c r="L82" s="4"/>
      <c r="M82" s="4"/>
      <c r="N82" s="4"/>
      <c r="O82" s="3"/>
      <c r="P82" s="4"/>
      <c r="Q82" s="4"/>
      <c r="R82" s="4"/>
      <c r="S82" s="3">
        <v>171.12</v>
      </c>
      <c r="T82" s="4"/>
      <c r="U82" s="4"/>
      <c r="V82" s="4"/>
      <c r="W82" s="4"/>
      <c r="X82" s="3"/>
      <c r="Y82" s="3"/>
      <c r="Z82" s="4"/>
      <c r="AA82" s="4"/>
      <c r="AB82" s="4"/>
      <c r="AC82" s="4"/>
      <c r="AD82" s="4"/>
      <c r="AE82" s="3"/>
      <c r="AF82" s="4"/>
      <c r="AG82" s="3"/>
      <c r="AH82" s="4"/>
      <c r="AJ82" s="3"/>
      <c r="AK82" s="3"/>
      <c r="AL82" s="3"/>
      <c r="AM82" s="9"/>
      <c r="AN82" s="3"/>
      <c r="AO82" s="3"/>
      <c r="AP82" s="3"/>
      <c r="AQ82" s="9"/>
      <c r="AR82" s="4"/>
      <c r="AS82" s="3"/>
      <c r="AT82" s="4"/>
      <c r="AU82" s="4"/>
      <c r="AV82" s="3"/>
      <c r="AW82" s="4"/>
      <c r="AX82" s="4"/>
      <c r="AY82" s="4"/>
      <c r="AZ82" s="4"/>
      <c r="BA82" s="4"/>
      <c r="BB82" s="4"/>
      <c r="BC82" s="4"/>
      <c r="BD82" s="4"/>
      <c r="BE82" s="4"/>
      <c r="BF82" s="9"/>
      <c r="BG82" s="3"/>
      <c r="BH82" s="3"/>
      <c r="BI82" s="9"/>
      <c r="BN82" s="3">
        <v>0</v>
      </c>
      <c r="BO82" s="3"/>
      <c r="BP82" s="9"/>
      <c r="BQ82" s="9">
        <f>SUM(F82,S82)</f>
        <v>590.64</v>
      </c>
      <c r="BR82" s="1" t="s">
        <v>58</v>
      </c>
      <c r="BS82" s="5">
        <v>72</v>
      </c>
      <c r="BT82" s="5"/>
      <c r="BU82" s="2">
        <f t="shared" si="10"/>
        <v>419.52</v>
      </c>
      <c r="BV82" s="2">
        <f t="shared" si="11"/>
        <v>171.12</v>
      </c>
      <c r="BW82" s="2">
        <f t="shared" si="12"/>
        <v>0</v>
      </c>
      <c r="BX82" s="2">
        <f t="shared" si="13"/>
        <v>0</v>
      </c>
      <c r="BY82" s="2">
        <f t="shared" si="14"/>
        <v>0</v>
      </c>
      <c r="BZ82" s="2">
        <f t="shared" si="15"/>
        <v>0</v>
      </c>
      <c r="CA82" s="2">
        <f t="shared" si="16"/>
        <v>590.64</v>
      </c>
      <c r="CB82" s="2">
        <f t="shared" si="17"/>
        <v>0</v>
      </c>
    </row>
    <row r="83" spans="1:80">
      <c r="A83" s="5" t="s">
        <v>246</v>
      </c>
      <c r="B83" s="1" t="s">
        <v>425</v>
      </c>
      <c r="C83" s="1" t="s">
        <v>426</v>
      </c>
      <c r="D83" s="8">
        <v>587.43000000000006</v>
      </c>
      <c r="E83" s="3"/>
      <c r="F83" s="3">
        <v>123.12</v>
      </c>
      <c r="H83" s="3"/>
      <c r="I83" s="4"/>
      <c r="J83" s="4"/>
      <c r="K83" s="4"/>
      <c r="L83" s="4"/>
      <c r="M83" s="3">
        <v>58.5</v>
      </c>
      <c r="N83" s="3"/>
      <c r="O83" s="3"/>
      <c r="P83" s="4"/>
      <c r="Q83" s="4"/>
      <c r="R83" s="3">
        <v>51.68</v>
      </c>
      <c r="S83" s="4"/>
      <c r="T83" s="3"/>
      <c r="U83" s="4"/>
      <c r="V83" s="3">
        <v>45.57</v>
      </c>
      <c r="W83" s="4"/>
      <c r="X83" s="3"/>
      <c r="Y83" s="3"/>
      <c r="Z83" s="4"/>
      <c r="AA83" s="4"/>
      <c r="AB83" s="4"/>
      <c r="AC83" s="4"/>
      <c r="AD83" s="4"/>
      <c r="AE83" s="3"/>
      <c r="AF83" s="4"/>
      <c r="AG83" s="3"/>
      <c r="AH83" s="4"/>
      <c r="AJ83" s="3">
        <v>308.56</v>
      </c>
      <c r="BQ83" s="9">
        <f>SUM(F83,M83,R83,V83,AJ83)</f>
        <v>587.43000000000006</v>
      </c>
      <c r="BR83" s="1" t="s">
        <v>425</v>
      </c>
      <c r="BS83" s="5" t="s">
        <v>246</v>
      </c>
      <c r="BU83" s="2">
        <f t="shared" si="10"/>
        <v>308.56</v>
      </c>
      <c r="BV83" s="2">
        <f t="shared" si="11"/>
        <v>123.12</v>
      </c>
      <c r="BW83" s="2">
        <f t="shared" si="12"/>
        <v>58.5</v>
      </c>
      <c r="BX83" s="2">
        <f t="shared" si="13"/>
        <v>51.68</v>
      </c>
      <c r="BY83" s="2">
        <f t="shared" si="14"/>
        <v>45.57</v>
      </c>
      <c r="BZ83" s="2">
        <f t="shared" si="15"/>
        <v>0</v>
      </c>
      <c r="CA83" s="2">
        <f t="shared" si="16"/>
        <v>587.43000000000006</v>
      </c>
      <c r="CB83" s="2">
        <f t="shared" si="17"/>
        <v>0</v>
      </c>
    </row>
    <row r="84" spans="1:80">
      <c r="A84" s="5" t="s">
        <v>260</v>
      </c>
      <c r="B84" s="1" t="s">
        <v>259</v>
      </c>
      <c r="D84" s="8">
        <v>583.20000000000005</v>
      </c>
      <c r="E84" s="3"/>
      <c r="F84" s="3"/>
      <c r="G84" s="4"/>
      <c r="H84" s="3"/>
      <c r="I84" s="4"/>
      <c r="J84" s="4"/>
      <c r="K84" s="4"/>
      <c r="L84" s="4"/>
      <c r="M84" s="4"/>
      <c r="N84" s="3"/>
      <c r="O84" s="4"/>
      <c r="P84" s="4"/>
      <c r="Q84" s="4"/>
      <c r="R84" s="4"/>
      <c r="S84" s="3"/>
      <c r="T84" s="4"/>
      <c r="U84" s="4"/>
      <c r="V84" s="4"/>
      <c r="W84" s="4"/>
      <c r="X84" s="3"/>
      <c r="Y84" s="3"/>
      <c r="Z84" s="4"/>
      <c r="AA84" s="4"/>
      <c r="AB84" s="4"/>
      <c r="AC84" s="4"/>
      <c r="AD84" s="4"/>
      <c r="AE84" s="3"/>
      <c r="AF84" s="4"/>
      <c r="AG84" s="3"/>
      <c r="AH84" s="4"/>
      <c r="AJ84" s="3"/>
      <c r="AK84" s="3"/>
      <c r="AL84" s="3"/>
      <c r="AM84" s="9"/>
      <c r="AN84" s="3"/>
      <c r="AO84" s="3"/>
      <c r="AP84" s="3"/>
      <c r="AQ84" s="9"/>
      <c r="AR84" s="4"/>
      <c r="AS84" s="3"/>
      <c r="AT84" s="4"/>
      <c r="AU84" s="4"/>
      <c r="AV84" s="3"/>
      <c r="AW84" s="4"/>
      <c r="AX84" s="4"/>
      <c r="AY84" s="4"/>
      <c r="AZ84" s="4"/>
      <c r="BA84" s="4"/>
      <c r="BB84" s="4"/>
      <c r="BC84" s="4"/>
      <c r="BD84" s="4"/>
      <c r="BE84" s="3"/>
      <c r="BF84" s="8"/>
      <c r="BG84" s="4"/>
      <c r="BH84" s="3">
        <v>583.20000000000005</v>
      </c>
      <c r="BI84" s="8"/>
      <c r="BQ84" s="9">
        <f>SUM(BH84)</f>
        <v>583.20000000000005</v>
      </c>
      <c r="BR84" s="1" t="s">
        <v>259</v>
      </c>
      <c r="BS84" s="5" t="s">
        <v>260</v>
      </c>
      <c r="BU84" s="2">
        <f t="shared" si="10"/>
        <v>583.20000000000005</v>
      </c>
      <c r="BV84" s="2">
        <f t="shared" si="11"/>
        <v>0</v>
      </c>
      <c r="BW84" s="2">
        <f t="shared" si="12"/>
        <v>0</v>
      </c>
      <c r="BX84" s="2">
        <f t="shared" si="13"/>
        <v>0</v>
      </c>
      <c r="BY84" s="2">
        <f t="shared" si="14"/>
        <v>0</v>
      </c>
      <c r="BZ84" s="2">
        <f t="shared" si="15"/>
        <v>0</v>
      </c>
      <c r="CA84" s="2">
        <f t="shared" si="16"/>
        <v>583.20000000000005</v>
      </c>
      <c r="CB84" s="2">
        <f t="shared" si="17"/>
        <v>0</v>
      </c>
    </row>
    <row r="85" spans="1:80">
      <c r="A85" s="5">
        <v>73</v>
      </c>
      <c r="B85" s="1" t="s">
        <v>112</v>
      </c>
      <c r="C85" s="1" t="s">
        <v>113</v>
      </c>
      <c r="D85" s="8">
        <v>572.048</v>
      </c>
      <c r="E85" s="3"/>
      <c r="F85" s="3">
        <v>0</v>
      </c>
      <c r="G85" s="4"/>
      <c r="H85" s="3">
        <v>197.56799999999998</v>
      </c>
      <c r="I85" s="4"/>
      <c r="J85" s="4"/>
      <c r="K85" s="4"/>
      <c r="L85" s="4"/>
      <c r="M85" s="4"/>
      <c r="N85" s="3">
        <v>112</v>
      </c>
      <c r="O85" s="3"/>
      <c r="P85" s="4"/>
      <c r="Q85" s="4"/>
      <c r="R85" s="4"/>
      <c r="S85" s="3">
        <v>152.72</v>
      </c>
      <c r="T85" s="4"/>
      <c r="U85" s="4"/>
      <c r="V85" s="4"/>
      <c r="W85" s="4"/>
      <c r="X85" s="3">
        <v>0</v>
      </c>
      <c r="Y85" s="3"/>
      <c r="Z85" s="4"/>
      <c r="AA85" s="4"/>
      <c r="AB85" s="4"/>
      <c r="AC85" s="4"/>
      <c r="AD85" s="4"/>
      <c r="AE85" s="3"/>
      <c r="AF85" s="4"/>
      <c r="AG85" s="3"/>
      <c r="AH85" s="4"/>
      <c r="AJ85" s="3"/>
      <c r="AK85" s="3"/>
      <c r="AL85" s="3"/>
      <c r="AM85" s="9"/>
      <c r="AN85" s="3"/>
      <c r="AO85" s="3"/>
      <c r="AP85" s="3"/>
      <c r="AQ85" s="9"/>
      <c r="AR85" s="4"/>
      <c r="AS85" s="3">
        <v>109.75999999999999</v>
      </c>
      <c r="AT85" s="4"/>
      <c r="AU85" s="4"/>
      <c r="AV85" s="4"/>
      <c r="AW85" s="4"/>
      <c r="AX85" s="3"/>
      <c r="AY85" s="4"/>
      <c r="AZ85" s="4"/>
      <c r="BA85" s="4"/>
      <c r="BB85" s="4"/>
      <c r="BC85" s="4"/>
      <c r="BD85" s="4"/>
      <c r="BE85" s="4"/>
      <c r="BF85" s="8"/>
      <c r="BG85" s="4"/>
      <c r="BH85" s="3">
        <v>0</v>
      </c>
      <c r="BI85" s="8"/>
      <c r="BP85" s="9"/>
      <c r="BQ85" s="9">
        <f>SUM(H85,N85,S85,Y85,AS85)</f>
        <v>572.048</v>
      </c>
      <c r="BR85" s="1" t="s">
        <v>112</v>
      </c>
      <c r="BS85" s="5">
        <v>73</v>
      </c>
      <c r="BT85" s="5"/>
      <c r="BU85" s="2">
        <f t="shared" si="10"/>
        <v>197.56799999999998</v>
      </c>
      <c r="BV85" s="2">
        <f t="shared" si="11"/>
        <v>152.72</v>
      </c>
      <c r="BW85" s="2">
        <f t="shared" si="12"/>
        <v>112</v>
      </c>
      <c r="BX85" s="2">
        <f t="shared" si="13"/>
        <v>109.75999999999999</v>
      </c>
      <c r="BY85" s="2">
        <f t="shared" si="14"/>
        <v>0</v>
      </c>
      <c r="BZ85" s="2">
        <f t="shared" si="15"/>
        <v>0</v>
      </c>
      <c r="CA85" s="2">
        <f t="shared" si="16"/>
        <v>572.048</v>
      </c>
      <c r="CB85" s="2">
        <f t="shared" si="17"/>
        <v>0</v>
      </c>
    </row>
    <row r="86" spans="1:80">
      <c r="A86" s="5">
        <v>74</v>
      </c>
      <c r="B86" s="1" t="s">
        <v>204</v>
      </c>
      <c r="C86" s="1" t="s">
        <v>362</v>
      </c>
      <c r="D86" s="8">
        <v>569.24</v>
      </c>
      <c r="E86" s="3">
        <v>129.60000000000002</v>
      </c>
      <c r="F86" s="3">
        <v>0</v>
      </c>
      <c r="G86" s="3">
        <v>54.74</v>
      </c>
      <c r="H86" s="3">
        <v>0</v>
      </c>
      <c r="I86" s="4"/>
      <c r="J86" s="4"/>
      <c r="K86" s="4"/>
      <c r="L86" s="4"/>
      <c r="M86" s="4"/>
      <c r="N86" s="4"/>
      <c r="O86" s="3">
        <v>124.80000000000001</v>
      </c>
      <c r="P86" s="4"/>
      <c r="Q86" s="4"/>
      <c r="R86" s="4"/>
      <c r="S86" s="3">
        <v>154.56</v>
      </c>
      <c r="T86" s="4"/>
      <c r="U86" s="4"/>
      <c r="V86" s="3"/>
      <c r="W86" s="4"/>
      <c r="X86" s="3">
        <v>63.36</v>
      </c>
      <c r="Y86" s="3"/>
      <c r="Z86" s="3">
        <v>42.180000000000007</v>
      </c>
      <c r="AA86" s="3"/>
      <c r="AB86" s="3"/>
      <c r="AC86" s="3"/>
      <c r="AD86" s="3"/>
      <c r="AE86" s="3"/>
      <c r="AF86" s="3"/>
      <c r="AG86" s="3"/>
      <c r="AH86" s="3"/>
      <c r="AJ86" s="3"/>
      <c r="AK86" s="3"/>
      <c r="AL86" s="3"/>
      <c r="AM86" s="9"/>
      <c r="AN86" s="3"/>
      <c r="AO86" s="3"/>
      <c r="AP86" s="3"/>
      <c r="AQ86" s="9"/>
      <c r="AR86" s="4"/>
      <c r="AS86" s="3"/>
      <c r="AT86" s="4"/>
      <c r="AU86" s="4"/>
      <c r="AV86" s="3">
        <v>0</v>
      </c>
      <c r="AW86" s="4"/>
      <c r="AX86" s="3"/>
      <c r="AY86" s="4"/>
      <c r="AZ86" s="4"/>
      <c r="BA86" s="4"/>
      <c r="BB86" s="4"/>
      <c r="BC86" s="4"/>
      <c r="BD86" s="4"/>
      <c r="BE86" s="4"/>
      <c r="BF86" s="8"/>
      <c r="BG86" s="4"/>
      <c r="BH86" s="4"/>
      <c r="BI86" s="8"/>
      <c r="BP86" s="9"/>
      <c r="BQ86" s="9">
        <f>SUM(E86,G86,O86,S86,X86,Z86)</f>
        <v>569.24</v>
      </c>
      <c r="BR86" s="1" t="s">
        <v>204</v>
      </c>
      <c r="BS86" s="5">
        <v>74</v>
      </c>
      <c r="BU86" s="2">
        <f t="shared" si="10"/>
        <v>154.56</v>
      </c>
      <c r="BV86" s="2">
        <f t="shared" si="11"/>
        <v>129.60000000000002</v>
      </c>
      <c r="BW86" s="2">
        <f t="shared" si="12"/>
        <v>124.80000000000001</v>
      </c>
      <c r="BX86" s="2">
        <f t="shared" si="13"/>
        <v>63.36</v>
      </c>
      <c r="BY86" s="2">
        <f t="shared" si="14"/>
        <v>54.74</v>
      </c>
      <c r="BZ86" s="2">
        <f t="shared" si="15"/>
        <v>42.180000000000007</v>
      </c>
      <c r="CA86" s="2">
        <f t="shared" si="16"/>
        <v>569.24</v>
      </c>
      <c r="CB86" s="2">
        <f t="shared" si="17"/>
        <v>0</v>
      </c>
    </row>
    <row r="87" spans="1:80">
      <c r="A87" s="5">
        <v>75</v>
      </c>
      <c r="B87" s="1" t="s">
        <v>214</v>
      </c>
      <c r="C87" s="1" t="s">
        <v>70</v>
      </c>
      <c r="D87" s="8">
        <v>561.09999999999991</v>
      </c>
      <c r="E87" s="3"/>
      <c r="F87" s="3">
        <v>120.08000000000001</v>
      </c>
      <c r="G87" s="4"/>
      <c r="H87" s="3"/>
      <c r="I87" s="4"/>
      <c r="J87" s="4"/>
      <c r="K87" s="4"/>
      <c r="L87" s="4"/>
      <c r="M87" s="4"/>
      <c r="N87" s="3"/>
      <c r="O87" s="4"/>
      <c r="P87" s="4"/>
      <c r="Q87" s="4"/>
      <c r="R87" s="4"/>
      <c r="S87" s="3"/>
      <c r="T87" s="4"/>
      <c r="U87" s="4"/>
      <c r="V87" s="3">
        <v>94.5</v>
      </c>
      <c r="W87" s="4"/>
      <c r="X87" s="3"/>
      <c r="Y87" s="3"/>
      <c r="Z87" s="4"/>
      <c r="AA87" s="4"/>
      <c r="AB87" s="4"/>
      <c r="AC87" s="4"/>
      <c r="AD87" s="4"/>
      <c r="AE87" s="3"/>
      <c r="AF87" s="4"/>
      <c r="AG87" s="3"/>
      <c r="AH87" s="4"/>
      <c r="AJ87" s="3"/>
      <c r="AK87" s="3"/>
      <c r="AL87" s="3"/>
      <c r="AM87" s="9"/>
      <c r="AN87" s="3"/>
      <c r="AO87" s="3"/>
      <c r="AP87" s="3"/>
      <c r="AQ87" s="9"/>
      <c r="AR87" s="4"/>
      <c r="AS87" s="3">
        <v>96.32</v>
      </c>
      <c r="AT87" s="4"/>
      <c r="AU87" s="3"/>
      <c r="AV87" s="4"/>
      <c r="AW87" s="4"/>
      <c r="AX87" s="4"/>
      <c r="AY87" s="4"/>
      <c r="AZ87" s="4"/>
      <c r="BA87" s="4"/>
      <c r="BB87" s="4"/>
      <c r="BC87" s="4"/>
      <c r="BD87" s="3"/>
      <c r="BE87" s="4"/>
      <c r="BF87" s="8"/>
      <c r="BG87" s="4"/>
      <c r="BH87" s="3">
        <v>250.2</v>
      </c>
      <c r="BI87" s="8"/>
      <c r="BP87" s="9"/>
      <c r="BQ87" s="9">
        <f>SUM(F87,V87,AS87,BH87)</f>
        <v>561.09999999999991</v>
      </c>
      <c r="BR87" s="1" t="s">
        <v>214</v>
      </c>
      <c r="BS87" s="5">
        <v>75</v>
      </c>
      <c r="BU87" s="2">
        <f t="shared" si="10"/>
        <v>250.2</v>
      </c>
      <c r="BV87" s="2">
        <f t="shared" si="11"/>
        <v>120.08000000000001</v>
      </c>
      <c r="BW87" s="2">
        <f t="shared" si="12"/>
        <v>96.32</v>
      </c>
      <c r="BX87" s="2">
        <f t="shared" si="13"/>
        <v>94.5</v>
      </c>
      <c r="BY87" s="2">
        <f t="shared" si="14"/>
        <v>0</v>
      </c>
      <c r="BZ87" s="2">
        <f t="shared" si="15"/>
        <v>0</v>
      </c>
      <c r="CA87" s="2">
        <f t="shared" si="16"/>
        <v>561.09999999999991</v>
      </c>
      <c r="CB87" s="2">
        <f t="shared" si="17"/>
        <v>0</v>
      </c>
    </row>
    <row r="88" spans="1:80">
      <c r="A88" s="5">
        <v>76</v>
      </c>
      <c r="B88" s="1" t="s">
        <v>220</v>
      </c>
      <c r="C88" s="1" t="s">
        <v>32</v>
      </c>
      <c r="D88" s="8">
        <v>554.81000000000006</v>
      </c>
      <c r="E88" s="3"/>
      <c r="F88" s="3"/>
      <c r="G88" s="3"/>
      <c r="H88" s="3"/>
      <c r="I88" s="4"/>
      <c r="J88" s="4"/>
      <c r="K88" s="4"/>
      <c r="L88" s="4"/>
      <c r="M88" s="4"/>
      <c r="N88" s="4"/>
      <c r="O88" s="3"/>
      <c r="P88" s="4"/>
      <c r="Q88" s="4"/>
      <c r="R88" s="4"/>
      <c r="S88" s="3"/>
      <c r="T88" s="4"/>
      <c r="U88" s="4"/>
      <c r="V88" s="4"/>
      <c r="W88" s="3">
        <v>54.25</v>
      </c>
      <c r="X88" s="3">
        <v>175.36</v>
      </c>
      <c r="Y88" s="3"/>
      <c r="Z88" s="4"/>
      <c r="AA88" s="4"/>
      <c r="AB88" s="4"/>
      <c r="AC88" s="4"/>
      <c r="AD88" s="4"/>
      <c r="AE88" s="3">
        <f>IF(ISNUMBER(AF88),VLOOKUP(AF88,Domestic1,2)*AE$4)</f>
        <v>78.964999999999989</v>
      </c>
      <c r="AF88" s="4">
        <v>11</v>
      </c>
      <c r="AG88" s="3">
        <f>IF(ISNUMBER(AH88),VLOOKUP(AH88,Domestic1,2)*AG$4)</f>
        <v>291.59999999999997</v>
      </c>
      <c r="AH88" s="4">
        <v>33</v>
      </c>
      <c r="AJ88" s="3"/>
      <c r="AK88" s="3"/>
      <c r="AL88" s="3"/>
      <c r="AM88" s="9"/>
      <c r="AN88" s="3"/>
      <c r="AO88" s="3"/>
      <c r="AP88" s="3"/>
      <c r="AQ88" s="9"/>
      <c r="AR88" s="4"/>
      <c r="AS88" s="3">
        <v>106.39999999999999</v>
      </c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9"/>
      <c r="BG88" s="3"/>
      <c r="BH88" s="3"/>
      <c r="BI88" s="9"/>
      <c r="BP88" s="9"/>
      <c r="BQ88" s="9">
        <f>SUM(W88,X88,AE88,AG88,AS88)</f>
        <v>706.57499999999993</v>
      </c>
      <c r="BR88" s="1" t="s">
        <v>184</v>
      </c>
      <c r="BS88" s="5">
        <v>76</v>
      </c>
      <c r="BT88" s="5"/>
      <c r="BU88" s="2">
        <f t="shared" si="10"/>
        <v>291.59999999999997</v>
      </c>
      <c r="BV88" s="2">
        <f t="shared" si="11"/>
        <v>175.36</v>
      </c>
      <c r="BW88" s="2">
        <f t="shared" si="12"/>
        <v>106.39999999999999</v>
      </c>
      <c r="BX88" s="2">
        <f t="shared" si="13"/>
        <v>78.964999999999989</v>
      </c>
      <c r="BY88" s="2">
        <f t="shared" si="14"/>
        <v>54.25</v>
      </c>
      <c r="BZ88" s="2">
        <f t="shared" si="15"/>
        <v>33</v>
      </c>
      <c r="CA88" s="2">
        <f t="shared" si="16"/>
        <v>739.57500000000005</v>
      </c>
      <c r="CB88" s="2">
        <f t="shared" si="17"/>
        <v>-33.000000000000114</v>
      </c>
    </row>
    <row r="89" spans="1:80">
      <c r="A89" s="5">
        <v>77</v>
      </c>
      <c r="B89" s="1" t="s">
        <v>132</v>
      </c>
      <c r="C89" s="1" t="s">
        <v>98</v>
      </c>
      <c r="D89" s="8">
        <v>544.32000000000005</v>
      </c>
      <c r="E89" s="3"/>
      <c r="F89" s="3"/>
      <c r="G89" s="4"/>
      <c r="H89" s="3">
        <v>544.32000000000005</v>
      </c>
      <c r="I89" s="4"/>
      <c r="J89" s="4"/>
      <c r="K89" s="4"/>
      <c r="L89" s="4"/>
      <c r="M89" s="4"/>
      <c r="N89" s="4"/>
      <c r="O89" s="3"/>
      <c r="P89" s="4"/>
      <c r="Q89" s="4"/>
      <c r="R89" s="4"/>
      <c r="S89" s="3">
        <v>0</v>
      </c>
      <c r="T89" s="4"/>
      <c r="U89" s="4"/>
      <c r="V89" s="4"/>
      <c r="W89" s="4"/>
      <c r="X89" s="3"/>
      <c r="Y89" s="3"/>
      <c r="Z89" s="4"/>
      <c r="AA89" s="4"/>
      <c r="AB89" s="4"/>
      <c r="AC89" s="4"/>
      <c r="AD89" s="4"/>
      <c r="AE89" s="3"/>
      <c r="AF89" s="4"/>
      <c r="AG89" s="3"/>
      <c r="AH89" s="4"/>
      <c r="AJ89" s="3"/>
      <c r="AK89" s="3"/>
      <c r="AL89" s="3"/>
      <c r="AM89" s="9"/>
      <c r="AN89" s="3"/>
      <c r="AO89" s="3"/>
      <c r="AP89" s="3"/>
      <c r="AQ89" s="9"/>
      <c r="AR89" s="4"/>
      <c r="AS89" s="3"/>
      <c r="AT89" s="4"/>
      <c r="AU89" s="4"/>
      <c r="AV89" s="3"/>
      <c r="AW89" s="4"/>
      <c r="AX89" s="4"/>
      <c r="AY89" s="4"/>
      <c r="AZ89" s="4"/>
      <c r="BA89" s="4"/>
      <c r="BB89" s="4"/>
      <c r="BC89" s="4"/>
      <c r="BD89" s="3"/>
      <c r="BE89" s="4"/>
      <c r="BF89" s="8"/>
      <c r="BG89" s="4"/>
      <c r="BH89" s="4"/>
      <c r="BI89" s="8"/>
      <c r="BP89" s="9"/>
      <c r="BQ89" s="9">
        <f>SUM(H89,O89)</f>
        <v>544.32000000000005</v>
      </c>
      <c r="BR89" s="1" t="s">
        <v>132</v>
      </c>
      <c r="BS89" s="5">
        <v>77</v>
      </c>
      <c r="BT89" s="5"/>
      <c r="BU89" s="2">
        <f t="shared" si="10"/>
        <v>544.32000000000005</v>
      </c>
      <c r="BV89" s="2">
        <f t="shared" si="11"/>
        <v>0</v>
      </c>
      <c r="BW89" s="2">
        <f t="shared" si="12"/>
        <v>0</v>
      </c>
      <c r="BX89" s="2">
        <f t="shared" si="13"/>
        <v>0</v>
      </c>
      <c r="BY89" s="2">
        <f t="shared" si="14"/>
        <v>0</v>
      </c>
      <c r="BZ89" s="2">
        <f t="shared" si="15"/>
        <v>0</v>
      </c>
      <c r="CA89" s="2">
        <f t="shared" si="16"/>
        <v>544.32000000000005</v>
      </c>
      <c r="CB89" s="2">
        <f t="shared" si="17"/>
        <v>0</v>
      </c>
    </row>
    <row r="90" spans="1:80">
      <c r="A90" s="5" t="s">
        <v>315</v>
      </c>
      <c r="B90" s="1" t="s">
        <v>316</v>
      </c>
      <c r="C90" s="1" t="s">
        <v>175</v>
      </c>
      <c r="D90" s="8">
        <v>525.08000000000004</v>
      </c>
      <c r="E90" s="3"/>
      <c r="F90" s="3"/>
      <c r="H90" s="3"/>
      <c r="I90" s="4"/>
      <c r="J90" s="4"/>
      <c r="K90" s="4"/>
      <c r="L90" s="4"/>
      <c r="M90" s="4"/>
      <c r="N90" s="3"/>
      <c r="O90" s="3"/>
      <c r="P90" s="4"/>
      <c r="Q90" s="4"/>
      <c r="R90" s="4"/>
      <c r="S90" s="4"/>
      <c r="T90" s="4"/>
      <c r="U90" s="4"/>
      <c r="V90" s="4"/>
      <c r="W90" s="4"/>
      <c r="X90" s="3"/>
      <c r="Y90" s="3">
        <v>58.52</v>
      </c>
      <c r="Z90" s="4"/>
      <c r="AA90" s="3"/>
      <c r="AB90" s="4"/>
      <c r="AC90" s="3"/>
      <c r="AD90" s="4"/>
      <c r="AE90" s="3"/>
      <c r="AF90" s="4"/>
      <c r="AG90" s="3">
        <f>IF(ISNUMBER(AH90),VLOOKUP(AH90,Domestic1,2)*AG$4)</f>
        <v>465.12</v>
      </c>
      <c r="AH90" s="4">
        <v>23</v>
      </c>
      <c r="AS90" s="3">
        <v>80.64</v>
      </c>
      <c r="BQ90" s="9">
        <f>SUM(Y90,AG90,AS90)</f>
        <v>604.28</v>
      </c>
      <c r="BR90" s="1" t="s">
        <v>316</v>
      </c>
      <c r="BS90" s="5" t="s">
        <v>315</v>
      </c>
      <c r="BU90" s="2">
        <f t="shared" si="10"/>
        <v>465.12</v>
      </c>
      <c r="BV90" s="2">
        <f t="shared" si="11"/>
        <v>80.64</v>
      </c>
      <c r="BW90" s="2">
        <f t="shared" si="12"/>
        <v>58.52</v>
      </c>
      <c r="BX90" s="2">
        <f t="shared" si="13"/>
        <v>23</v>
      </c>
      <c r="BY90" s="2">
        <f t="shared" si="14"/>
        <v>0</v>
      </c>
      <c r="BZ90" s="2">
        <f t="shared" si="15"/>
        <v>0</v>
      </c>
      <c r="CA90" s="2">
        <f t="shared" si="16"/>
        <v>627.28</v>
      </c>
      <c r="CB90" s="2">
        <f t="shared" si="17"/>
        <v>-23</v>
      </c>
    </row>
    <row r="91" spans="1:80">
      <c r="A91" s="5">
        <v>78</v>
      </c>
      <c r="B91" s="1" t="s">
        <v>171</v>
      </c>
      <c r="C91" s="1" t="s">
        <v>15</v>
      </c>
      <c r="D91" s="8">
        <v>524.12</v>
      </c>
      <c r="E91" s="3"/>
      <c r="F91" s="3">
        <v>147.44</v>
      </c>
      <c r="G91" s="4"/>
      <c r="H91" s="3"/>
      <c r="I91" s="4"/>
      <c r="J91" s="4"/>
      <c r="K91" s="3"/>
      <c r="L91" s="4"/>
      <c r="M91" s="4"/>
      <c r="N91" s="3"/>
      <c r="O91" s="3"/>
      <c r="P91" s="4"/>
      <c r="Q91" s="4"/>
      <c r="R91" s="4"/>
      <c r="S91" s="3"/>
      <c r="T91" s="4"/>
      <c r="U91" s="4"/>
      <c r="V91" s="4"/>
      <c r="W91" s="4"/>
      <c r="X91" s="3"/>
      <c r="Y91" s="3"/>
      <c r="Z91" s="4"/>
      <c r="AA91" s="4"/>
      <c r="AB91" s="4"/>
      <c r="AC91" s="4"/>
      <c r="AD91" s="4"/>
      <c r="AE91" s="3"/>
      <c r="AF91" s="4"/>
      <c r="AG91" s="3"/>
      <c r="AH91" s="4"/>
      <c r="AJ91" s="3"/>
      <c r="AK91" s="3"/>
      <c r="AL91" s="3"/>
      <c r="AM91" s="9"/>
      <c r="AN91" s="3"/>
      <c r="AO91" s="3"/>
      <c r="AP91" s="3"/>
      <c r="AQ91" s="9"/>
      <c r="AR91" s="3">
        <v>81</v>
      </c>
      <c r="AS91" s="3">
        <v>295.68</v>
      </c>
      <c r="AT91" s="4"/>
      <c r="AU91" s="4"/>
      <c r="AV91" s="4"/>
      <c r="AW91" s="4"/>
      <c r="AX91" s="3"/>
      <c r="AY91" s="4"/>
      <c r="AZ91" s="4"/>
      <c r="BA91" s="4"/>
      <c r="BB91" s="4"/>
      <c r="BC91" s="4"/>
      <c r="BD91" s="4"/>
      <c r="BE91" s="4"/>
      <c r="BF91" s="8"/>
      <c r="BG91" s="4"/>
      <c r="BH91" s="4"/>
      <c r="BI91" s="8"/>
      <c r="BP91" s="9"/>
      <c r="BQ91" s="9">
        <f>SUM(F91,AR91,AS91)</f>
        <v>524.12</v>
      </c>
      <c r="BR91" s="1" t="s">
        <v>171</v>
      </c>
      <c r="BS91" s="5">
        <v>78</v>
      </c>
      <c r="BU91" s="2">
        <f t="shared" si="10"/>
        <v>295.68</v>
      </c>
      <c r="BV91" s="2">
        <f t="shared" si="11"/>
        <v>147.44</v>
      </c>
      <c r="BW91" s="2">
        <f t="shared" si="12"/>
        <v>81</v>
      </c>
      <c r="BX91" s="2">
        <f t="shared" si="13"/>
        <v>0</v>
      </c>
      <c r="BY91" s="2">
        <f t="shared" si="14"/>
        <v>0</v>
      </c>
      <c r="BZ91" s="2">
        <f t="shared" si="15"/>
        <v>0</v>
      </c>
      <c r="CA91" s="2">
        <f t="shared" si="16"/>
        <v>524.12</v>
      </c>
      <c r="CB91" s="2">
        <f t="shared" si="17"/>
        <v>0</v>
      </c>
    </row>
    <row r="92" spans="1:80" ht="13.5" customHeight="1">
      <c r="A92" s="5">
        <v>79</v>
      </c>
      <c r="B92" s="1" t="s">
        <v>297</v>
      </c>
      <c r="C92" s="1" t="s">
        <v>32</v>
      </c>
      <c r="D92" s="8">
        <v>507.36</v>
      </c>
      <c r="E92" s="3"/>
      <c r="F92" s="3">
        <v>407.36</v>
      </c>
      <c r="H92" s="3"/>
      <c r="I92" s="4"/>
      <c r="J92" s="4"/>
      <c r="K92" s="4"/>
      <c r="L92" s="4"/>
      <c r="M92" s="4"/>
      <c r="N92" s="4"/>
      <c r="O92" s="3"/>
      <c r="P92" s="4"/>
      <c r="Q92" s="4"/>
      <c r="R92" s="4"/>
      <c r="S92" s="3"/>
      <c r="T92" s="4"/>
      <c r="U92" s="4"/>
      <c r="V92" s="4"/>
      <c r="W92" s="4"/>
      <c r="X92" s="3"/>
      <c r="Y92" s="3"/>
      <c r="Z92" s="4"/>
      <c r="AA92" s="4"/>
      <c r="AB92" s="4"/>
      <c r="AC92" s="4"/>
      <c r="AD92" s="4"/>
      <c r="AE92" s="3"/>
      <c r="AF92" s="4"/>
      <c r="AG92" s="3"/>
      <c r="AH92" s="4"/>
      <c r="AS92" s="3"/>
      <c r="BA92" s="3">
        <v>100</v>
      </c>
      <c r="BE92" s="3"/>
      <c r="BJ92" s="5"/>
      <c r="BK92" s="5"/>
      <c r="BL92" s="5"/>
      <c r="BM92" s="5"/>
      <c r="BQ92" s="9">
        <f>SUM(F92,BA92)</f>
        <v>507.36</v>
      </c>
      <c r="BR92" s="1" t="s">
        <v>297</v>
      </c>
      <c r="BS92" s="5">
        <v>79</v>
      </c>
      <c r="BU92" s="2">
        <f t="shared" si="10"/>
        <v>407.36</v>
      </c>
      <c r="BV92" s="2">
        <f t="shared" si="11"/>
        <v>100</v>
      </c>
      <c r="BW92" s="2">
        <f t="shared" si="12"/>
        <v>0</v>
      </c>
      <c r="BX92" s="2">
        <f t="shared" si="13"/>
        <v>0</v>
      </c>
      <c r="BY92" s="2">
        <f t="shared" si="14"/>
        <v>0</v>
      </c>
      <c r="BZ92" s="2">
        <f t="shared" si="15"/>
        <v>0</v>
      </c>
      <c r="CA92" s="2">
        <f t="shared" si="16"/>
        <v>507.36</v>
      </c>
      <c r="CB92" s="2">
        <f t="shared" si="17"/>
        <v>0</v>
      </c>
    </row>
    <row r="93" spans="1:80">
      <c r="A93" s="5">
        <v>80</v>
      </c>
      <c r="B93" s="1" t="s">
        <v>169</v>
      </c>
      <c r="C93" s="1" t="s">
        <v>32</v>
      </c>
      <c r="D93" s="8">
        <v>504.67200000000003</v>
      </c>
      <c r="E93" s="3">
        <v>309.12</v>
      </c>
      <c r="F93" s="3"/>
      <c r="G93" s="4"/>
      <c r="H93" s="3">
        <v>195.55199999999999</v>
      </c>
      <c r="I93" s="4"/>
      <c r="J93" s="4"/>
      <c r="K93" s="4"/>
      <c r="L93" s="4"/>
      <c r="M93" s="4"/>
      <c r="N93" s="4"/>
      <c r="O93" s="3"/>
      <c r="P93" s="4"/>
      <c r="Q93" s="4"/>
      <c r="R93" s="4"/>
      <c r="S93" s="3"/>
      <c r="T93" s="4"/>
      <c r="U93" s="4"/>
      <c r="V93" s="3"/>
      <c r="W93" s="4"/>
      <c r="X93" s="3"/>
      <c r="Y93" s="3"/>
      <c r="Z93" s="4"/>
      <c r="AA93" s="4"/>
      <c r="AB93" s="4"/>
      <c r="AC93" s="4"/>
      <c r="AD93" s="4"/>
      <c r="AE93" s="3"/>
      <c r="AF93" s="4"/>
      <c r="AG93" s="3"/>
      <c r="AH93" s="4"/>
      <c r="AJ93" s="3"/>
      <c r="AK93" s="3"/>
      <c r="AL93" s="3"/>
      <c r="AM93" s="9"/>
      <c r="AN93" s="3"/>
      <c r="AO93" s="3"/>
      <c r="AP93" s="3"/>
      <c r="AQ93" s="9"/>
      <c r="AR93" s="4"/>
      <c r="AS93" s="3"/>
      <c r="AT93" s="4"/>
      <c r="AU93" s="4"/>
      <c r="AV93" s="4"/>
      <c r="AW93" s="4"/>
      <c r="AX93" s="4"/>
      <c r="AY93" s="4"/>
      <c r="AZ93" s="4"/>
      <c r="BA93" s="4"/>
      <c r="BB93" s="3"/>
      <c r="BC93" s="4"/>
      <c r="BD93" s="4"/>
      <c r="BE93" s="4"/>
      <c r="BF93" s="8"/>
      <c r="BG93" s="4"/>
      <c r="BH93" s="4"/>
      <c r="BI93" s="8"/>
      <c r="BP93" s="9"/>
      <c r="BQ93" s="9">
        <f>SUM(E93,H93)</f>
        <v>504.67200000000003</v>
      </c>
      <c r="BR93" s="1" t="s">
        <v>169</v>
      </c>
      <c r="BS93" s="5">
        <v>80</v>
      </c>
      <c r="BT93" s="5"/>
      <c r="BU93" s="2">
        <f t="shared" si="10"/>
        <v>309.12</v>
      </c>
      <c r="BV93" s="2">
        <f t="shared" si="11"/>
        <v>195.55199999999999</v>
      </c>
      <c r="BW93" s="2">
        <f t="shared" si="12"/>
        <v>0</v>
      </c>
      <c r="BX93" s="2">
        <f t="shared" si="13"/>
        <v>0</v>
      </c>
      <c r="BY93" s="2">
        <f t="shared" si="14"/>
        <v>0</v>
      </c>
      <c r="BZ93" s="2">
        <f t="shared" si="15"/>
        <v>0</v>
      </c>
      <c r="CA93" s="2">
        <f t="shared" si="16"/>
        <v>504.67200000000003</v>
      </c>
      <c r="CB93" s="2">
        <f t="shared" si="17"/>
        <v>0</v>
      </c>
    </row>
    <row r="94" spans="1:80">
      <c r="A94" s="5">
        <v>81</v>
      </c>
      <c r="B94" s="1" t="s">
        <v>244</v>
      </c>
      <c r="C94" s="1" t="s">
        <v>408</v>
      </c>
      <c r="D94" s="8">
        <v>503.38</v>
      </c>
      <c r="E94" s="3"/>
      <c r="F94" s="3"/>
      <c r="G94" s="4"/>
      <c r="H94" s="3"/>
      <c r="I94" s="4"/>
      <c r="J94" s="4"/>
      <c r="K94" s="4"/>
      <c r="L94" s="4"/>
      <c r="M94" s="4"/>
      <c r="N94" s="4"/>
      <c r="O94" s="4"/>
      <c r="P94" s="4"/>
      <c r="Q94" s="4"/>
      <c r="R94" s="4"/>
      <c r="S94" s="3">
        <v>161.91999999999999</v>
      </c>
      <c r="T94" s="4"/>
      <c r="U94" s="4"/>
      <c r="V94" s="4"/>
      <c r="W94" s="4"/>
      <c r="X94" s="3"/>
      <c r="Y94" s="3"/>
      <c r="Z94" s="4"/>
      <c r="AA94" s="4"/>
      <c r="AB94" s="4"/>
      <c r="AC94" s="4"/>
      <c r="AD94" s="4"/>
      <c r="AE94" s="3"/>
      <c r="AF94" s="4"/>
      <c r="AG94" s="3"/>
      <c r="AH94" s="4"/>
      <c r="AJ94" s="3"/>
      <c r="AK94" s="3"/>
      <c r="AL94" s="3"/>
      <c r="AM94" s="9"/>
      <c r="AN94" s="3"/>
      <c r="AO94" s="3"/>
      <c r="AP94" s="3"/>
      <c r="AQ94" s="9"/>
      <c r="AR94" s="4"/>
      <c r="AS94" s="3">
        <v>286.72000000000003</v>
      </c>
      <c r="AT94" s="4"/>
      <c r="AU94" s="4"/>
      <c r="AV94" s="4"/>
      <c r="AW94" s="4"/>
      <c r="AX94" s="4"/>
      <c r="AY94" s="3">
        <v>54.74</v>
      </c>
      <c r="AZ94" s="4"/>
      <c r="BA94" s="3">
        <v>0</v>
      </c>
      <c r="BB94" s="4"/>
      <c r="BC94" s="4"/>
      <c r="BD94" s="4"/>
      <c r="BE94" s="3"/>
      <c r="BF94" s="8"/>
      <c r="BG94" s="4"/>
      <c r="BH94" s="3">
        <v>0</v>
      </c>
      <c r="BI94" s="8"/>
      <c r="BQ94" s="9">
        <f>SUM(S94,AS94,AY94)</f>
        <v>503.38</v>
      </c>
      <c r="BR94" s="1" t="s">
        <v>244</v>
      </c>
      <c r="BS94" s="5">
        <v>81</v>
      </c>
      <c r="BU94" s="2">
        <f t="shared" si="10"/>
        <v>286.72000000000003</v>
      </c>
      <c r="BV94" s="2">
        <f t="shared" si="11"/>
        <v>161.91999999999999</v>
      </c>
      <c r="BW94" s="2">
        <f t="shared" si="12"/>
        <v>54.74</v>
      </c>
      <c r="BX94" s="2">
        <f t="shared" si="13"/>
        <v>0</v>
      </c>
      <c r="BY94" s="2">
        <f t="shared" si="14"/>
        <v>0</v>
      </c>
      <c r="BZ94" s="2">
        <f t="shared" si="15"/>
        <v>0</v>
      </c>
      <c r="CA94" s="2">
        <f t="shared" si="16"/>
        <v>503.38</v>
      </c>
      <c r="CB94" s="2">
        <f t="shared" si="17"/>
        <v>0</v>
      </c>
    </row>
    <row r="95" spans="1:80">
      <c r="A95" s="5" t="s">
        <v>246</v>
      </c>
      <c r="B95" s="1" t="s">
        <v>336</v>
      </c>
      <c r="C95" s="1" t="s">
        <v>337</v>
      </c>
      <c r="D95" s="8">
        <v>497.28000000000003</v>
      </c>
      <c r="E95" s="3"/>
      <c r="F95" s="3"/>
      <c r="G95" s="3"/>
      <c r="H95" s="3"/>
      <c r="I95" s="4"/>
      <c r="J95" s="4"/>
      <c r="K95" s="4"/>
      <c r="L95" s="4"/>
      <c r="M95" s="4"/>
      <c r="N95" s="4"/>
      <c r="O95" s="4"/>
      <c r="P95" s="4"/>
      <c r="Q95" s="4"/>
      <c r="R95" s="4"/>
      <c r="S95" s="3"/>
      <c r="T95" s="4"/>
      <c r="U95" s="4"/>
      <c r="V95" s="3"/>
      <c r="W95" s="4"/>
      <c r="X95" s="3"/>
      <c r="Y95" s="3"/>
      <c r="Z95" s="4"/>
      <c r="AA95" s="4"/>
      <c r="AB95" s="4"/>
      <c r="AC95" s="4"/>
      <c r="AD95" s="4"/>
      <c r="AE95" s="3"/>
      <c r="AF95" s="4"/>
      <c r="AG95" s="3"/>
      <c r="AH95" s="4"/>
      <c r="AS95" s="3">
        <v>497.28000000000003</v>
      </c>
      <c r="AX95" s="3"/>
      <c r="BQ95" s="9">
        <f>SUM(AS95)</f>
        <v>497.28000000000003</v>
      </c>
      <c r="BR95" s="1" t="s">
        <v>336</v>
      </c>
      <c r="BS95" s="5" t="s">
        <v>246</v>
      </c>
      <c r="BU95" s="2">
        <f t="shared" si="10"/>
        <v>497.28000000000003</v>
      </c>
      <c r="BV95" s="2">
        <f t="shared" si="11"/>
        <v>0</v>
      </c>
      <c r="BW95" s="2">
        <f t="shared" si="12"/>
        <v>0</v>
      </c>
      <c r="BX95" s="2">
        <f t="shared" si="13"/>
        <v>0</v>
      </c>
      <c r="BY95" s="2">
        <f t="shared" si="14"/>
        <v>0</v>
      </c>
      <c r="BZ95" s="2">
        <f t="shared" si="15"/>
        <v>0</v>
      </c>
      <c r="CA95" s="2">
        <f t="shared" si="16"/>
        <v>497.28000000000003</v>
      </c>
      <c r="CB95" s="2">
        <f t="shared" si="17"/>
        <v>0</v>
      </c>
    </row>
    <row r="96" spans="1:80">
      <c r="A96" s="5" t="s">
        <v>245</v>
      </c>
      <c r="B96" s="1" t="s">
        <v>243</v>
      </c>
      <c r="C96" s="1" t="s">
        <v>67</v>
      </c>
      <c r="D96" s="8">
        <v>495.03999999999996</v>
      </c>
      <c r="E96" s="3"/>
      <c r="F96" s="3"/>
      <c r="G96" s="4"/>
      <c r="H96" s="3"/>
      <c r="I96" s="4"/>
      <c r="J96" s="4"/>
      <c r="K96" s="4"/>
      <c r="L96" s="4"/>
      <c r="M96" s="4"/>
      <c r="N96" s="4"/>
      <c r="O96" s="3"/>
      <c r="P96" s="4"/>
      <c r="Q96" s="4"/>
      <c r="R96" s="4"/>
      <c r="S96" s="3"/>
      <c r="T96" s="3"/>
      <c r="U96" s="4"/>
      <c r="V96" s="4"/>
      <c r="W96" s="4"/>
      <c r="X96" s="3"/>
      <c r="Y96" s="3"/>
      <c r="Z96" s="4"/>
      <c r="AA96" s="4"/>
      <c r="AB96" s="4"/>
      <c r="AC96" s="4"/>
      <c r="AD96" s="4"/>
      <c r="AE96" s="3"/>
      <c r="AF96" s="4"/>
      <c r="AG96" s="3"/>
      <c r="AH96" s="4"/>
      <c r="AJ96" s="3"/>
      <c r="AK96" s="3"/>
      <c r="AL96" s="3"/>
      <c r="AM96" s="9"/>
      <c r="AN96" s="3"/>
      <c r="AO96" s="3"/>
      <c r="AP96" s="3"/>
      <c r="AQ96" s="9"/>
      <c r="AR96" s="4"/>
      <c r="AS96" s="3">
        <v>495.03999999999996</v>
      </c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8"/>
      <c r="BG96" s="4"/>
      <c r="BH96" s="3"/>
      <c r="BI96" s="8"/>
      <c r="BQ96" s="9">
        <f>SUM(AS96)</f>
        <v>495.03999999999996</v>
      </c>
      <c r="BR96" s="1" t="s">
        <v>243</v>
      </c>
      <c r="BS96" s="5" t="s">
        <v>245</v>
      </c>
      <c r="BU96" s="2">
        <f t="shared" si="10"/>
        <v>495.03999999999996</v>
      </c>
      <c r="BV96" s="2">
        <f t="shared" si="11"/>
        <v>0</v>
      </c>
      <c r="BW96" s="2">
        <f t="shared" si="12"/>
        <v>0</v>
      </c>
      <c r="BX96" s="2">
        <f t="shared" si="13"/>
        <v>0</v>
      </c>
      <c r="BY96" s="2">
        <f t="shared" si="14"/>
        <v>0</v>
      </c>
      <c r="BZ96" s="2">
        <f t="shared" si="15"/>
        <v>0</v>
      </c>
      <c r="CA96" s="2">
        <f t="shared" si="16"/>
        <v>495.03999999999996</v>
      </c>
      <c r="CB96" s="2">
        <f t="shared" si="17"/>
        <v>0</v>
      </c>
    </row>
    <row r="97" spans="1:80">
      <c r="A97" s="5">
        <v>82</v>
      </c>
      <c r="B97" s="1" t="s">
        <v>115</v>
      </c>
      <c r="C97" s="1" t="s">
        <v>29</v>
      </c>
      <c r="D97" s="8">
        <v>463.68</v>
      </c>
      <c r="H97" s="3"/>
      <c r="I97" s="4"/>
      <c r="J97" s="4"/>
      <c r="K97" s="4"/>
      <c r="L97" s="4"/>
      <c r="M97" s="4"/>
      <c r="N97" s="4"/>
      <c r="O97" s="4"/>
      <c r="P97" s="4"/>
      <c r="Q97" s="4"/>
      <c r="R97" s="4"/>
      <c r="S97" s="3">
        <v>463.68</v>
      </c>
      <c r="T97" s="4"/>
      <c r="U97" s="4"/>
      <c r="V97" s="3"/>
      <c r="W97" s="4"/>
      <c r="X97" s="3"/>
      <c r="Y97" s="3"/>
      <c r="Z97" s="4"/>
      <c r="AA97" s="4"/>
      <c r="AB97" s="4"/>
      <c r="AC97" s="4"/>
      <c r="AD97" s="4"/>
      <c r="AE97" s="3"/>
      <c r="AF97" s="4"/>
      <c r="AG97" s="3"/>
      <c r="AH97" s="4"/>
      <c r="BQ97" s="9">
        <f>SUM(S97)</f>
        <v>463.68</v>
      </c>
      <c r="BR97" s="1" t="s">
        <v>115</v>
      </c>
      <c r="BS97" s="5">
        <v>82</v>
      </c>
      <c r="BU97" s="2">
        <f t="shared" si="10"/>
        <v>463.68</v>
      </c>
      <c r="BV97" s="2">
        <f t="shared" si="11"/>
        <v>0</v>
      </c>
      <c r="BW97" s="2">
        <f t="shared" si="12"/>
        <v>0</v>
      </c>
      <c r="BX97" s="2">
        <f t="shared" si="13"/>
        <v>0</v>
      </c>
      <c r="BY97" s="2">
        <f t="shared" si="14"/>
        <v>0</v>
      </c>
      <c r="BZ97" s="2">
        <f t="shared" si="15"/>
        <v>0</v>
      </c>
      <c r="CA97" s="2">
        <f t="shared" si="16"/>
        <v>463.68</v>
      </c>
      <c r="CB97" s="2">
        <f t="shared" si="17"/>
        <v>0</v>
      </c>
    </row>
    <row r="98" spans="1:80">
      <c r="A98" s="5" t="s">
        <v>290</v>
      </c>
      <c r="B98" s="1" t="s">
        <v>291</v>
      </c>
      <c r="C98" s="1" t="s">
        <v>219</v>
      </c>
      <c r="D98" s="8">
        <v>460</v>
      </c>
      <c r="E98" s="3"/>
      <c r="F98" s="3"/>
      <c r="G98" s="4"/>
      <c r="H98" s="3"/>
      <c r="I98" s="4"/>
      <c r="J98" s="4"/>
      <c r="K98" s="4"/>
      <c r="L98" s="4"/>
      <c r="M98" s="4"/>
      <c r="N98" s="3"/>
      <c r="O98" s="3"/>
      <c r="P98" s="4"/>
      <c r="Q98" s="4"/>
      <c r="R98" s="3"/>
      <c r="S98" s="3">
        <v>460</v>
      </c>
      <c r="T98" s="4"/>
      <c r="U98" s="4"/>
      <c r="V98" s="3"/>
      <c r="W98" s="4"/>
      <c r="X98" s="3"/>
      <c r="Y98" s="3"/>
      <c r="Z98" s="4"/>
      <c r="AA98" s="4"/>
      <c r="AB98" s="4"/>
      <c r="AC98" s="4"/>
      <c r="AD98" s="4"/>
      <c r="AE98" s="3"/>
      <c r="AF98" s="4"/>
      <c r="AG98" s="3"/>
      <c r="AH98" s="4"/>
      <c r="AJ98" s="3"/>
      <c r="AK98" s="3"/>
      <c r="AL98" s="3"/>
      <c r="AM98" s="9"/>
      <c r="AN98" s="3"/>
      <c r="AO98" s="3"/>
      <c r="AP98" s="3"/>
      <c r="AQ98" s="9"/>
      <c r="AR98" s="4"/>
      <c r="AS98" s="3"/>
      <c r="AT98" s="4"/>
      <c r="AU98" s="3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8"/>
      <c r="BG98" s="4"/>
      <c r="BH98" s="4"/>
      <c r="BI98" s="8"/>
      <c r="BQ98" s="9">
        <f>SUM(S98)</f>
        <v>460</v>
      </c>
      <c r="BR98" s="1" t="s">
        <v>291</v>
      </c>
      <c r="BS98" s="5" t="s">
        <v>290</v>
      </c>
      <c r="BU98" s="2">
        <f t="shared" si="10"/>
        <v>460</v>
      </c>
      <c r="BV98" s="2">
        <f t="shared" si="11"/>
        <v>0</v>
      </c>
      <c r="BW98" s="2">
        <f t="shared" si="12"/>
        <v>0</v>
      </c>
      <c r="BX98" s="2">
        <f t="shared" si="13"/>
        <v>0</v>
      </c>
      <c r="BY98" s="2">
        <f t="shared" si="14"/>
        <v>0</v>
      </c>
      <c r="BZ98" s="2">
        <f t="shared" si="15"/>
        <v>0</v>
      </c>
      <c r="CA98" s="2">
        <f t="shared" si="16"/>
        <v>460</v>
      </c>
      <c r="CB98" s="2">
        <f t="shared" si="17"/>
        <v>0</v>
      </c>
    </row>
    <row r="99" spans="1:80">
      <c r="A99" s="5">
        <v>83</v>
      </c>
      <c r="B99" s="1" t="s">
        <v>434</v>
      </c>
      <c r="C99" s="1" t="s">
        <v>435</v>
      </c>
      <c r="D99" s="8">
        <v>446.33600000000001</v>
      </c>
      <c r="H99" s="3">
        <v>193.536</v>
      </c>
      <c r="I99" s="4"/>
      <c r="J99" s="4"/>
      <c r="K99" s="4"/>
      <c r="L99" s="4"/>
      <c r="M99" s="4"/>
      <c r="N99" s="4"/>
      <c r="O99" s="3">
        <v>123.2</v>
      </c>
      <c r="P99" s="4"/>
      <c r="Q99" s="4"/>
      <c r="R99" s="3"/>
      <c r="S99" s="3"/>
      <c r="T99" s="4"/>
      <c r="U99" s="3"/>
      <c r="V99" s="4"/>
      <c r="W99" s="4"/>
      <c r="X99" s="3"/>
      <c r="Y99" s="3"/>
      <c r="Z99" s="4"/>
      <c r="AA99" s="4"/>
      <c r="AB99" s="4"/>
      <c r="AC99" s="4"/>
      <c r="AD99" s="4"/>
      <c r="AE99" s="3"/>
      <c r="AF99" s="4"/>
      <c r="AG99" s="3">
        <f>IF(ISNUMBER(AH99),VLOOKUP(AH99,Domestic1,2)*AG$4)</f>
        <v>270</v>
      </c>
      <c r="AH99" s="4">
        <v>43</v>
      </c>
      <c r="BQ99" s="9">
        <f>SUM(H99,O99,AG99)</f>
        <v>586.73599999999999</v>
      </c>
      <c r="BR99" s="1" t="s">
        <v>434</v>
      </c>
      <c r="BS99" s="5">
        <v>83</v>
      </c>
      <c r="BU99" s="2">
        <f t="shared" si="10"/>
        <v>270</v>
      </c>
      <c r="BV99" s="2">
        <f t="shared" si="11"/>
        <v>193.536</v>
      </c>
      <c r="BW99" s="2">
        <f t="shared" si="12"/>
        <v>123.2</v>
      </c>
      <c r="BX99" s="2">
        <f t="shared" si="13"/>
        <v>43</v>
      </c>
      <c r="BY99" s="2">
        <f t="shared" si="14"/>
        <v>0</v>
      </c>
      <c r="BZ99" s="2">
        <f t="shared" si="15"/>
        <v>0</v>
      </c>
      <c r="CA99" s="2">
        <f t="shared" si="16"/>
        <v>629.73599999999999</v>
      </c>
      <c r="CB99" s="2">
        <f t="shared" si="17"/>
        <v>-43</v>
      </c>
    </row>
    <row r="100" spans="1:80">
      <c r="A100" s="5">
        <v>84</v>
      </c>
      <c r="B100" s="1" t="s">
        <v>107</v>
      </c>
      <c r="C100" s="1" t="s">
        <v>37</v>
      </c>
      <c r="D100" s="8">
        <v>441.59999999999997</v>
      </c>
      <c r="E100" s="3"/>
      <c r="F100" s="3"/>
      <c r="G100" s="4"/>
      <c r="H100" s="3"/>
      <c r="I100" s="4"/>
      <c r="J100" s="4"/>
      <c r="K100" s="4"/>
      <c r="L100" s="4"/>
      <c r="M100" s="4"/>
      <c r="N100" s="4"/>
      <c r="O100" s="3">
        <v>441.59999999999997</v>
      </c>
      <c r="P100" s="4"/>
      <c r="Q100" s="4"/>
      <c r="R100" s="4"/>
      <c r="S100" s="3"/>
      <c r="T100" s="3"/>
      <c r="U100" s="4"/>
      <c r="V100" s="4"/>
      <c r="W100" s="4"/>
      <c r="X100" s="3"/>
      <c r="Y100" s="3"/>
      <c r="Z100" s="4"/>
      <c r="AA100" s="4"/>
      <c r="AB100" s="4"/>
      <c r="AC100" s="4"/>
      <c r="AD100" s="4"/>
      <c r="AE100" s="3"/>
      <c r="AF100" s="4"/>
      <c r="AG100" s="3"/>
      <c r="AH100" s="4"/>
      <c r="AJ100" s="3"/>
      <c r="AK100" s="3"/>
      <c r="AL100" s="3"/>
      <c r="AM100" s="9"/>
      <c r="AN100" s="3"/>
      <c r="AO100" s="3"/>
      <c r="AP100" s="3"/>
      <c r="AQ100" s="9"/>
      <c r="AR100" s="4"/>
      <c r="AS100" s="3"/>
      <c r="AT100" s="4"/>
      <c r="AU100" s="4"/>
      <c r="AV100" s="3"/>
      <c r="AW100" s="4"/>
      <c r="AX100" s="4"/>
      <c r="AY100" s="4"/>
      <c r="AZ100" s="4"/>
      <c r="BA100" s="4"/>
      <c r="BB100" s="4"/>
      <c r="BC100" s="4"/>
      <c r="BD100" s="3"/>
      <c r="BE100" s="4"/>
      <c r="BF100" s="8"/>
      <c r="BG100" s="4"/>
      <c r="BH100" s="4"/>
      <c r="BI100" s="8"/>
      <c r="BP100" s="9"/>
      <c r="BQ100" s="9">
        <f>SUM(O100)</f>
        <v>441.59999999999997</v>
      </c>
      <c r="BR100" s="1" t="s">
        <v>107</v>
      </c>
      <c r="BS100" s="5">
        <v>84</v>
      </c>
      <c r="BT100" s="5"/>
      <c r="BU100" s="2">
        <f t="shared" si="10"/>
        <v>441.59999999999997</v>
      </c>
      <c r="BV100" s="2">
        <f t="shared" si="11"/>
        <v>0</v>
      </c>
      <c r="BW100" s="2">
        <f t="shared" si="12"/>
        <v>0</v>
      </c>
      <c r="BX100" s="2">
        <f t="shared" si="13"/>
        <v>0</v>
      </c>
      <c r="BY100" s="2">
        <f t="shared" si="14"/>
        <v>0</v>
      </c>
      <c r="BZ100" s="2">
        <f t="shared" si="15"/>
        <v>0</v>
      </c>
      <c r="CA100" s="2">
        <f t="shared" si="16"/>
        <v>441.59999999999997</v>
      </c>
      <c r="CB100" s="2">
        <f t="shared" si="17"/>
        <v>0</v>
      </c>
    </row>
    <row r="101" spans="1:80">
      <c r="A101" s="5">
        <v>85</v>
      </c>
      <c r="B101" s="1" t="s">
        <v>196</v>
      </c>
      <c r="C101" s="1" t="s">
        <v>197</v>
      </c>
      <c r="D101" s="8">
        <v>440.32</v>
      </c>
      <c r="E101" s="3"/>
      <c r="F101" s="3"/>
      <c r="G101" s="4"/>
      <c r="H101" s="3"/>
      <c r="I101" s="4"/>
      <c r="J101" s="4"/>
      <c r="K101" s="4"/>
      <c r="L101" s="4"/>
      <c r="M101" s="3">
        <v>39.78</v>
      </c>
      <c r="N101" s="4"/>
      <c r="O101" s="3">
        <v>121.6</v>
      </c>
      <c r="P101" s="4"/>
      <c r="Q101" s="4"/>
      <c r="R101" s="4"/>
      <c r="S101" s="3"/>
      <c r="T101" s="4"/>
      <c r="U101" s="4"/>
      <c r="V101" s="3">
        <v>45.36</v>
      </c>
      <c r="W101" s="4"/>
      <c r="X101" s="3"/>
      <c r="Y101" s="3"/>
      <c r="Z101" s="4"/>
      <c r="AA101" s="4"/>
      <c r="AB101" s="4"/>
      <c r="AC101" s="4"/>
      <c r="AD101" s="4"/>
      <c r="AE101" s="3"/>
      <c r="AF101" s="4"/>
      <c r="AG101" s="3"/>
      <c r="AH101" s="4"/>
      <c r="AJ101" s="3"/>
      <c r="AK101" s="3"/>
      <c r="AL101" s="3"/>
      <c r="AM101" s="9"/>
      <c r="AN101" s="3"/>
      <c r="AO101" s="3"/>
      <c r="AP101" s="3"/>
      <c r="AQ101" s="9"/>
      <c r="AR101" s="3">
        <v>112.5</v>
      </c>
      <c r="AS101" s="3"/>
      <c r="AT101" s="4"/>
      <c r="AU101" s="4"/>
      <c r="AV101" s="4"/>
      <c r="AW101" s="3">
        <v>90</v>
      </c>
      <c r="AX101" s="4"/>
      <c r="AY101" s="4"/>
      <c r="AZ101" s="4"/>
      <c r="BA101" s="4"/>
      <c r="BB101" s="3">
        <v>31.080000000000002</v>
      </c>
      <c r="BC101" s="4"/>
      <c r="BD101" s="4"/>
      <c r="BE101" s="4"/>
      <c r="BF101" s="8"/>
      <c r="BG101" s="4"/>
      <c r="BH101" s="4"/>
      <c r="BI101" s="8"/>
      <c r="BP101" s="9"/>
      <c r="BQ101" s="9">
        <f>SUM(M101,O101,V101,AR101,AW101,BB101)</f>
        <v>440.32</v>
      </c>
      <c r="BR101" s="1" t="s">
        <v>196</v>
      </c>
      <c r="BS101" s="5">
        <v>85</v>
      </c>
      <c r="BU101" s="2">
        <f t="shared" si="10"/>
        <v>121.6</v>
      </c>
      <c r="BV101" s="2">
        <f t="shared" si="11"/>
        <v>112.5</v>
      </c>
      <c r="BW101" s="2">
        <f t="shared" si="12"/>
        <v>90</v>
      </c>
      <c r="BX101" s="2">
        <f t="shared" si="13"/>
        <v>45.36</v>
      </c>
      <c r="BY101" s="2">
        <f t="shared" si="14"/>
        <v>39.78</v>
      </c>
      <c r="BZ101" s="2">
        <f t="shared" si="15"/>
        <v>31.080000000000002</v>
      </c>
      <c r="CA101" s="2">
        <f t="shared" si="16"/>
        <v>440.32</v>
      </c>
      <c r="CB101" s="2">
        <f t="shared" si="17"/>
        <v>0</v>
      </c>
    </row>
    <row r="102" spans="1:80">
      <c r="A102" s="5">
        <v>86</v>
      </c>
      <c r="B102" s="1" t="s">
        <v>125</v>
      </c>
      <c r="C102" s="1" t="s">
        <v>126</v>
      </c>
      <c r="D102" s="8">
        <v>435.03999999999996</v>
      </c>
      <c r="E102" s="3"/>
      <c r="F102" s="3"/>
      <c r="G102" s="4"/>
      <c r="H102" s="3"/>
      <c r="I102" s="4"/>
      <c r="J102" s="4"/>
      <c r="K102" s="4"/>
      <c r="L102" s="4"/>
      <c r="M102" s="3">
        <v>72</v>
      </c>
      <c r="N102" s="4"/>
      <c r="O102" s="3">
        <v>155.19999999999999</v>
      </c>
      <c r="P102" s="4"/>
      <c r="Q102" s="4"/>
      <c r="R102" s="3">
        <v>51.84</v>
      </c>
      <c r="S102" s="3"/>
      <c r="T102" s="4"/>
      <c r="U102" s="4"/>
      <c r="V102" s="4"/>
      <c r="W102" s="4"/>
      <c r="X102" s="3"/>
      <c r="Y102" s="3"/>
      <c r="Z102" s="4"/>
      <c r="AA102" s="4"/>
      <c r="AB102" s="4"/>
      <c r="AC102" s="4"/>
      <c r="AD102" s="4"/>
      <c r="AE102" s="3"/>
      <c r="AF102" s="4"/>
      <c r="AG102" s="3"/>
      <c r="AH102" s="4"/>
      <c r="AJ102" s="3"/>
      <c r="AK102" s="3"/>
      <c r="AL102" s="3"/>
      <c r="AM102" s="9"/>
      <c r="AN102" s="3"/>
      <c r="AO102" s="3"/>
      <c r="AP102" s="3"/>
      <c r="AQ102" s="9"/>
      <c r="AR102" s="3">
        <v>100</v>
      </c>
      <c r="AS102" s="3"/>
      <c r="AT102" s="4"/>
      <c r="AU102" s="4"/>
      <c r="AV102" s="4"/>
      <c r="AW102" s="3"/>
      <c r="AX102" s="4"/>
      <c r="AY102" s="4"/>
      <c r="AZ102" s="4"/>
      <c r="BA102" s="4"/>
      <c r="BB102" s="3">
        <v>56</v>
      </c>
      <c r="BC102" s="4"/>
      <c r="BD102" s="4"/>
      <c r="BE102" s="4"/>
      <c r="BF102" s="8"/>
      <c r="BG102" s="4"/>
      <c r="BH102" s="4"/>
      <c r="BI102" s="8"/>
      <c r="BP102" s="9"/>
      <c r="BQ102" s="9">
        <f>SUM(M102,O102,R102,AR102,BB102)</f>
        <v>435.03999999999996</v>
      </c>
      <c r="BR102" s="1" t="s">
        <v>125</v>
      </c>
      <c r="BS102" s="5">
        <v>86</v>
      </c>
      <c r="BT102" s="5"/>
      <c r="BU102" s="2">
        <f t="shared" si="10"/>
        <v>155.19999999999999</v>
      </c>
      <c r="BV102" s="2">
        <f t="shared" si="11"/>
        <v>100</v>
      </c>
      <c r="BW102" s="2">
        <f t="shared" si="12"/>
        <v>72</v>
      </c>
      <c r="BX102" s="2">
        <f t="shared" si="13"/>
        <v>56</v>
      </c>
      <c r="BY102" s="2">
        <f t="shared" si="14"/>
        <v>51.84</v>
      </c>
      <c r="BZ102" s="2">
        <f t="shared" si="15"/>
        <v>0</v>
      </c>
      <c r="CA102" s="2">
        <f t="shared" si="16"/>
        <v>435.03999999999996</v>
      </c>
      <c r="CB102" s="2">
        <f t="shared" si="17"/>
        <v>0</v>
      </c>
    </row>
    <row r="103" spans="1:80">
      <c r="A103" s="5">
        <v>87</v>
      </c>
      <c r="B103" s="1" t="s">
        <v>138</v>
      </c>
      <c r="C103" s="1" t="s">
        <v>21</v>
      </c>
      <c r="D103" s="8">
        <v>406.97</v>
      </c>
      <c r="E103" s="3">
        <v>131.52000000000001</v>
      </c>
      <c r="F103" s="3"/>
      <c r="H103" s="3"/>
      <c r="I103" s="3">
        <v>35.36</v>
      </c>
      <c r="J103" s="4"/>
      <c r="K103" s="3">
        <v>37.400000000000006</v>
      </c>
      <c r="L103" s="4"/>
      <c r="M103" s="4"/>
      <c r="N103" s="4"/>
      <c r="O103" s="3"/>
      <c r="P103" s="4"/>
      <c r="Q103" s="4"/>
      <c r="R103" s="3"/>
      <c r="S103" s="3"/>
      <c r="T103" s="4"/>
      <c r="U103" s="3">
        <v>77.28</v>
      </c>
      <c r="V103" s="4"/>
      <c r="W103" s="4"/>
      <c r="X103" s="3">
        <v>56.96</v>
      </c>
      <c r="Y103" s="3"/>
      <c r="Z103" s="3">
        <v>41.42</v>
      </c>
      <c r="AA103" s="3"/>
      <c r="AB103" s="3"/>
      <c r="AC103" s="3"/>
      <c r="AD103" s="3"/>
      <c r="AE103" s="3">
        <f>IF(ISNUMBER(AF103),VLOOKUP(AF103,Domestic1,2)*AE$4)</f>
        <v>54.145000000000003</v>
      </c>
      <c r="AF103" s="4">
        <v>25</v>
      </c>
      <c r="AG103" s="3"/>
      <c r="AH103" s="3"/>
      <c r="AU103" s="3">
        <v>39</v>
      </c>
      <c r="AY103" s="5">
        <v>54.91</v>
      </c>
      <c r="BQ103" s="9">
        <f>SUM(E103,U103,X103,Z103,AE103,AY103)</f>
        <v>416.23500000000001</v>
      </c>
      <c r="BR103" s="1" t="s">
        <v>138</v>
      </c>
      <c r="BS103" s="5">
        <v>87</v>
      </c>
      <c r="BU103" s="2">
        <f t="shared" si="10"/>
        <v>131.52000000000001</v>
      </c>
      <c r="BV103" s="2">
        <f t="shared" si="11"/>
        <v>77.28</v>
      </c>
      <c r="BW103" s="2">
        <f t="shared" si="12"/>
        <v>56.96</v>
      </c>
      <c r="BX103" s="2">
        <f t="shared" si="13"/>
        <v>54.91</v>
      </c>
      <c r="BY103" s="2">
        <f t="shared" si="14"/>
        <v>54.145000000000003</v>
      </c>
      <c r="BZ103" s="2">
        <f t="shared" si="15"/>
        <v>41.42</v>
      </c>
      <c r="CA103" s="2">
        <f t="shared" si="16"/>
        <v>416.23499999999996</v>
      </c>
      <c r="CB103" s="2">
        <f t="shared" si="17"/>
        <v>0</v>
      </c>
    </row>
    <row r="104" spans="1:80">
      <c r="A104" s="5">
        <v>88</v>
      </c>
      <c r="B104" s="1" t="s">
        <v>238</v>
      </c>
      <c r="C104" s="1" t="s">
        <v>239</v>
      </c>
      <c r="D104" s="8">
        <v>401.11</v>
      </c>
      <c r="E104" s="3"/>
      <c r="F104" s="3"/>
      <c r="G104" s="4"/>
      <c r="H104" s="3"/>
      <c r="I104" s="4"/>
      <c r="J104" s="4"/>
      <c r="K104" s="3">
        <v>0</v>
      </c>
      <c r="L104" s="4"/>
      <c r="M104" s="4"/>
      <c r="N104" s="3">
        <v>60.76</v>
      </c>
      <c r="O104" s="3"/>
      <c r="P104" s="4"/>
      <c r="Q104" s="4"/>
      <c r="R104" s="3"/>
      <c r="S104" s="3">
        <v>0</v>
      </c>
      <c r="T104" s="4"/>
      <c r="U104" s="3">
        <v>52.320000000000007</v>
      </c>
      <c r="V104" s="4"/>
      <c r="W104" s="3">
        <v>54.75</v>
      </c>
      <c r="X104" s="3">
        <v>57.6</v>
      </c>
      <c r="Y104" s="3"/>
      <c r="Z104" s="3">
        <v>76</v>
      </c>
      <c r="AA104" s="3"/>
      <c r="AB104" s="3"/>
      <c r="AC104" s="3"/>
      <c r="AD104" s="3"/>
      <c r="AE104" s="3">
        <f>IF(ISNUMBER(AF104),VLOOKUP(AF104,Domestic1,2)*AE$4)</f>
        <v>75.394999999999996</v>
      </c>
      <c r="AF104" s="4">
        <v>16</v>
      </c>
      <c r="AG104" s="3">
        <v>0</v>
      </c>
      <c r="AH104" s="4">
        <v>0</v>
      </c>
      <c r="AJ104" s="3"/>
      <c r="AK104" s="3"/>
      <c r="AL104" s="3"/>
      <c r="AM104" s="9"/>
      <c r="AN104" s="3"/>
      <c r="AO104" s="3"/>
      <c r="AP104" s="3"/>
      <c r="AQ104" s="9"/>
      <c r="AR104" s="4"/>
      <c r="AS104" s="3">
        <v>78.399999999999991</v>
      </c>
      <c r="AT104" s="3">
        <v>51.68</v>
      </c>
      <c r="AU104" s="3">
        <v>38.880000000000003</v>
      </c>
      <c r="AV104" s="3">
        <v>55.25</v>
      </c>
      <c r="AW104" s="4"/>
      <c r="AX104" s="4"/>
      <c r="AY104" s="3">
        <v>0</v>
      </c>
      <c r="AZ104" s="4"/>
      <c r="BA104" s="3">
        <v>0</v>
      </c>
      <c r="BB104" s="4"/>
      <c r="BC104" s="4"/>
      <c r="BD104" s="4"/>
      <c r="BE104" s="4"/>
      <c r="BF104" s="8"/>
      <c r="BG104" s="4"/>
      <c r="BH104" s="4"/>
      <c r="BI104" s="8"/>
      <c r="BQ104" s="9">
        <f>SUM(N104,X104,Z104,AE104,AS104,AV104)</f>
        <v>403.40499999999997</v>
      </c>
      <c r="BR104" s="1" t="s">
        <v>238</v>
      </c>
      <c r="BS104" s="5">
        <v>88</v>
      </c>
      <c r="BU104" s="2">
        <f t="shared" si="10"/>
        <v>78.399999999999991</v>
      </c>
      <c r="BV104" s="2">
        <f t="shared" si="11"/>
        <v>76</v>
      </c>
      <c r="BW104" s="2">
        <f t="shared" si="12"/>
        <v>75.394999999999996</v>
      </c>
      <c r="BX104" s="2">
        <f t="shared" si="13"/>
        <v>60.76</v>
      </c>
      <c r="BY104" s="2">
        <f t="shared" si="14"/>
        <v>57.6</v>
      </c>
      <c r="BZ104" s="2">
        <f t="shared" si="15"/>
        <v>55.25</v>
      </c>
      <c r="CA104" s="2">
        <f t="shared" si="16"/>
        <v>403.40499999999997</v>
      </c>
      <c r="CB104" s="2">
        <f t="shared" si="17"/>
        <v>0</v>
      </c>
    </row>
    <row r="105" spans="1:80">
      <c r="A105" s="5" t="s">
        <v>183</v>
      </c>
      <c r="B105" s="1" t="s">
        <v>216</v>
      </c>
      <c r="C105" s="1" t="s">
        <v>217</v>
      </c>
      <c r="D105" s="8">
        <v>399.6</v>
      </c>
      <c r="E105" s="3"/>
      <c r="F105" s="3"/>
      <c r="G105" s="4"/>
      <c r="H105" s="3"/>
      <c r="I105" s="4"/>
      <c r="J105" s="4"/>
      <c r="K105" s="4"/>
      <c r="L105" s="4"/>
      <c r="M105" s="4"/>
      <c r="N105" s="4"/>
      <c r="O105" s="3"/>
      <c r="P105" s="4"/>
      <c r="Q105" s="4"/>
      <c r="R105" s="4"/>
      <c r="S105" s="3"/>
      <c r="T105" s="4"/>
      <c r="U105" s="4"/>
      <c r="V105" s="4"/>
      <c r="W105" s="4"/>
      <c r="X105" s="3"/>
      <c r="Y105" s="3"/>
      <c r="Z105" s="4"/>
      <c r="AA105" s="4"/>
      <c r="AB105" s="4"/>
      <c r="AC105" s="4"/>
      <c r="AD105" s="4"/>
      <c r="AE105" s="3"/>
      <c r="AF105" s="4"/>
      <c r="AG105" s="3"/>
      <c r="AH105" s="4"/>
      <c r="AJ105" s="3"/>
      <c r="AK105" s="3"/>
      <c r="AL105" s="3"/>
      <c r="AM105" s="9"/>
      <c r="AN105" s="3"/>
      <c r="AO105" s="3"/>
      <c r="AP105" s="3"/>
      <c r="AQ105" s="9"/>
      <c r="AR105" s="4"/>
      <c r="AS105" s="3">
        <v>0</v>
      </c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3"/>
      <c r="BE105" s="4"/>
      <c r="BF105" s="8"/>
      <c r="BG105" s="4"/>
      <c r="BH105" s="3">
        <v>399.6</v>
      </c>
      <c r="BI105" s="8"/>
      <c r="BP105" s="9"/>
      <c r="BQ105" s="9">
        <f>SUM(BH105)</f>
        <v>399.6</v>
      </c>
      <c r="BR105" s="1" t="s">
        <v>216</v>
      </c>
      <c r="BS105" s="5" t="s">
        <v>183</v>
      </c>
      <c r="BU105" s="2">
        <f t="shared" si="10"/>
        <v>399.6</v>
      </c>
      <c r="BV105" s="2">
        <f t="shared" si="11"/>
        <v>0</v>
      </c>
      <c r="BW105" s="2">
        <f t="shared" si="12"/>
        <v>0</v>
      </c>
      <c r="BX105" s="2">
        <f t="shared" si="13"/>
        <v>0</v>
      </c>
      <c r="BY105" s="2">
        <f t="shared" si="14"/>
        <v>0</v>
      </c>
      <c r="BZ105" s="2">
        <f t="shared" si="15"/>
        <v>0</v>
      </c>
      <c r="CA105" s="2">
        <f t="shared" si="16"/>
        <v>399.6</v>
      </c>
      <c r="CB105" s="2">
        <f t="shared" si="17"/>
        <v>0</v>
      </c>
    </row>
    <row r="106" spans="1:80">
      <c r="A106" s="5" t="s">
        <v>373</v>
      </c>
      <c r="B106" s="1" t="s">
        <v>372</v>
      </c>
      <c r="D106" s="8">
        <v>396.00000000000006</v>
      </c>
      <c r="E106" s="3"/>
      <c r="F106" s="3"/>
      <c r="H106" s="3"/>
      <c r="I106" s="4"/>
      <c r="J106" s="4"/>
      <c r="K106" s="4"/>
      <c r="L106" s="4"/>
      <c r="M106" s="4"/>
      <c r="N106" s="4"/>
      <c r="O106" s="3"/>
      <c r="P106" s="4"/>
      <c r="Q106" s="4"/>
      <c r="R106" s="4"/>
      <c r="S106" s="3"/>
      <c r="T106" s="4"/>
      <c r="U106" s="4"/>
      <c r="V106" s="4"/>
      <c r="W106" s="4"/>
      <c r="X106" s="3"/>
      <c r="Y106" s="3"/>
      <c r="Z106" s="4"/>
      <c r="AA106" s="4"/>
      <c r="AB106" s="4"/>
      <c r="AC106" s="4"/>
      <c r="AD106" s="4"/>
      <c r="AE106" s="3"/>
      <c r="AF106" s="4"/>
      <c r="AG106" s="3"/>
      <c r="AH106" s="4"/>
      <c r="BD106" s="3"/>
      <c r="BH106" s="3">
        <v>396.00000000000006</v>
      </c>
      <c r="BJ106" s="5"/>
      <c r="BK106" s="5"/>
      <c r="BL106" s="5"/>
      <c r="BM106" s="5"/>
      <c r="BQ106" s="9">
        <f>SUM(BH106)</f>
        <v>396.00000000000006</v>
      </c>
      <c r="BR106" s="1" t="s">
        <v>372</v>
      </c>
      <c r="BS106" s="5" t="s">
        <v>373</v>
      </c>
      <c r="BU106" s="2">
        <f t="shared" si="10"/>
        <v>396.00000000000006</v>
      </c>
      <c r="BV106" s="2">
        <f t="shared" si="11"/>
        <v>0</v>
      </c>
      <c r="BW106" s="2">
        <f t="shared" si="12"/>
        <v>0</v>
      </c>
      <c r="BX106" s="2">
        <f t="shared" si="13"/>
        <v>0</v>
      </c>
      <c r="BY106" s="2">
        <f t="shared" si="14"/>
        <v>0</v>
      </c>
      <c r="BZ106" s="2">
        <f t="shared" si="15"/>
        <v>0</v>
      </c>
      <c r="CA106" s="2">
        <f t="shared" si="16"/>
        <v>396.00000000000006</v>
      </c>
      <c r="CB106" s="2">
        <f t="shared" si="17"/>
        <v>0</v>
      </c>
    </row>
    <row r="107" spans="1:80">
      <c r="A107" s="5">
        <v>89</v>
      </c>
      <c r="B107" s="1" t="s">
        <v>415</v>
      </c>
      <c r="C107" s="1" t="s">
        <v>416</v>
      </c>
      <c r="D107" s="8">
        <v>392.16</v>
      </c>
      <c r="E107" s="3"/>
      <c r="F107" s="3">
        <v>392.16</v>
      </c>
      <c r="H107" s="3"/>
      <c r="I107" s="4"/>
      <c r="J107" s="4"/>
      <c r="K107" s="4"/>
      <c r="L107" s="4"/>
      <c r="M107" s="4"/>
      <c r="N107" s="4"/>
      <c r="O107" s="3"/>
      <c r="P107" s="4"/>
      <c r="Q107" s="4"/>
      <c r="R107" s="4"/>
      <c r="S107" s="3"/>
      <c r="T107" s="4"/>
      <c r="U107" s="4"/>
      <c r="V107" s="4"/>
      <c r="W107" s="4"/>
      <c r="X107" s="3"/>
      <c r="Y107" s="3"/>
      <c r="Z107" s="4"/>
      <c r="AA107" s="4"/>
      <c r="AB107" s="4"/>
      <c r="AC107" s="4"/>
      <c r="AD107" s="4"/>
      <c r="AE107" s="3"/>
      <c r="AF107" s="4"/>
      <c r="AG107" s="3"/>
      <c r="AH107" s="4"/>
      <c r="BQ107" s="9">
        <f>SUM(F107)</f>
        <v>392.16</v>
      </c>
      <c r="BR107" s="1" t="s">
        <v>415</v>
      </c>
      <c r="BS107" s="5">
        <v>89</v>
      </c>
      <c r="BU107" s="2">
        <f t="shared" si="10"/>
        <v>392.16</v>
      </c>
      <c r="BV107" s="2">
        <f t="shared" si="11"/>
        <v>0</v>
      </c>
      <c r="BW107" s="2">
        <f t="shared" si="12"/>
        <v>0</v>
      </c>
      <c r="BX107" s="2">
        <f t="shared" si="13"/>
        <v>0</v>
      </c>
      <c r="BY107" s="2">
        <f t="shared" si="14"/>
        <v>0</v>
      </c>
      <c r="BZ107" s="2">
        <f t="shared" si="15"/>
        <v>0</v>
      </c>
      <c r="CA107" s="2">
        <f t="shared" si="16"/>
        <v>392.16</v>
      </c>
      <c r="CB107" s="2">
        <f t="shared" si="17"/>
        <v>0</v>
      </c>
    </row>
    <row r="108" spans="1:80">
      <c r="A108" s="5">
        <v>90</v>
      </c>
      <c r="B108" s="1" t="s">
        <v>236</v>
      </c>
      <c r="C108" s="6" t="s">
        <v>88</v>
      </c>
      <c r="D108" s="8">
        <v>387.25</v>
      </c>
      <c r="E108" s="3"/>
      <c r="F108" s="3"/>
      <c r="G108" s="4"/>
      <c r="H108" s="3"/>
      <c r="I108" s="4"/>
      <c r="J108" s="4"/>
      <c r="K108" s="4"/>
      <c r="L108" s="4"/>
      <c r="M108" s="4"/>
      <c r="N108" s="4"/>
      <c r="O108" s="3">
        <v>0</v>
      </c>
      <c r="P108" s="4"/>
      <c r="Q108" s="4"/>
      <c r="R108" s="3">
        <v>52</v>
      </c>
      <c r="S108" s="3"/>
      <c r="T108" s="4"/>
      <c r="U108" s="4"/>
      <c r="V108" s="3">
        <v>84</v>
      </c>
      <c r="W108" s="4"/>
      <c r="X108" s="3"/>
      <c r="Y108" s="3"/>
      <c r="Z108" s="4"/>
      <c r="AA108" s="4"/>
      <c r="AB108" s="4"/>
      <c r="AC108" s="4"/>
      <c r="AD108" s="4"/>
      <c r="AE108" s="3"/>
      <c r="AF108" s="4"/>
      <c r="AG108" s="3"/>
      <c r="AH108" s="4"/>
      <c r="AJ108" s="3"/>
      <c r="AK108" s="3"/>
      <c r="AL108" s="3"/>
      <c r="AM108" s="9"/>
      <c r="AN108" s="3"/>
      <c r="AO108" s="3"/>
      <c r="AP108" s="3"/>
      <c r="AQ108" s="9"/>
      <c r="AR108" s="3">
        <v>81.25</v>
      </c>
      <c r="AS108" s="3"/>
      <c r="AT108" s="4"/>
      <c r="AU108" s="3"/>
      <c r="AV108" s="4"/>
      <c r="AW108" s="3">
        <v>100</v>
      </c>
      <c r="AX108" s="4"/>
      <c r="AY108" s="4"/>
      <c r="AZ108" s="4"/>
      <c r="BA108" s="4"/>
      <c r="BB108" s="3">
        <v>70</v>
      </c>
      <c r="BC108" s="4"/>
      <c r="BD108" s="4"/>
      <c r="BE108" s="4"/>
      <c r="BF108" s="8"/>
      <c r="BG108" s="4"/>
      <c r="BH108" s="4"/>
      <c r="BI108" s="8"/>
      <c r="BQ108" s="9">
        <f>SUM(R108,V108,AR108,AW108,BB108)</f>
        <v>387.25</v>
      </c>
      <c r="BR108" s="1" t="s">
        <v>236</v>
      </c>
      <c r="BS108" s="5">
        <v>90</v>
      </c>
      <c r="BU108" s="2">
        <f t="shared" si="10"/>
        <v>100</v>
      </c>
      <c r="BV108" s="2">
        <f t="shared" si="11"/>
        <v>84</v>
      </c>
      <c r="BW108" s="2">
        <f t="shared" si="12"/>
        <v>81.25</v>
      </c>
      <c r="BX108" s="2">
        <f t="shared" si="13"/>
        <v>70</v>
      </c>
      <c r="BY108" s="2">
        <f t="shared" si="14"/>
        <v>52</v>
      </c>
      <c r="BZ108" s="2">
        <f t="shared" si="15"/>
        <v>0</v>
      </c>
      <c r="CA108" s="2">
        <f t="shared" si="16"/>
        <v>387.25</v>
      </c>
      <c r="CB108" s="2">
        <f t="shared" si="17"/>
        <v>0</v>
      </c>
    </row>
    <row r="109" spans="1:80">
      <c r="A109" s="5">
        <v>91</v>
      </c>
      <c r="B109" s="1" t="s">
        <v>417</v>
      </c>
      <c r="C109" s="1" t="s">
        <v>418</v>
      </c>
      <c r="D109" s="8">
        <v>380</v>
      </c>
      <c r="E109" s="3"/>
      <c r="F109" s="3">
        <v>380</v>
      </c>
      <c r="H109" s="3"/>
      <c r="I109" s="4"/>
      <c r="J109" s="4"/>
      <c r="K109" s="3"/>
      <c r="L109" s="4"/>
      <c r="M109" s="4"/>
      <c r="N109" s="4"/>
      <c r="O109" s="3">
        <v>0</v>
      </c>
      <c r="P109" s="4"/>
      <c r="Q109" s="4"/>
      <c r="R109" s="4"/>
      <c r="S109" s="3"/>
      <c r="T109" s="4"/>
      <c r="U109" s="4"/>
      <c r="V109" s="4"/>
      <c r="W109" s="4"/>
      <c r="X109" s="3"/>
      <c r="Y109" s="3"/>
      <c r="Z109" s="4"/>
      <c r="AA109" s="4"/>
      <c r="AB109" s="4"/>
      <c r="AC109" s="4"/>
      <c r="AD109" s="4"/>
      <c r="AE109" s="3"/>
      <c r="AF109" s="4"/>
      <c r="AG109" s="3"/>
      <c r="AH109" s="4"/>
      <c r="BQ109" s="9">
        <f>SUM(F109)</f>
        <v>380</v>
      </c>
      <c r="BR109" s="1" t="s">
        <v>417</v>
      </c>
      <c r="BS109" s="5">
        <v>91</v>
      </c>
      <c r="BU109" s="2">
        <f t="shared" si="10"/>
        <v>380</v>
      </c>
      <c r="BV109" s="2">
        <f t="shared" si="11"/>
        <v>0</v>
      </c>
      <c r="BW109" s="2">
        <f t="shared" si="12"/>
        <v>0</v>
      </c>
      <c r="BX109" s="2">
        <f t="shared" si="13"/>
        <v>0</v>
      </c>
      <c r="BY109" s="2">
        <f t="shared" si="14"/>
        <v>0</v>
      </c>
      <c r="BZ109" s="2">
        <f t="shared" si="15"/>
        <v>0</v>
      </c>
      <c r="CA109" s="2">
        <f t="shared" si="16"/>
        <v>380</v>
      </c>
      <c r="CB109" s="2">
        <f t="shared" si="17"/>
        <v>0</v>
      </c>
    </row>
    <row r="110" spans="1:80">
      <c r="A110" s="5" t="s">
        <v>290</v>
      </c>
      <c r="B110" s="1" t="s">
        <v>528</v>
      </c>
      <c r="C110" s="1" t="s">
        <v>529</v>
      </c>
      <c r="D110" s="8">
        <v>377.28000000000003</v>
      </c>
      <c r="AA110" s="3"/>
      <c r="AC110" s="3"/>
      <c r="AE110" s="3"/>
      <c r="AG110" s="3">
        <f>IF(ISNUMBER(AH110),VLOOKUP(AH110,Domestic1,2)*AG$4)</f>
        <v>455.04</v>
      </c>
      <c r="AH110" s="5">
        <v>26</v>
      </c>
      <c r="AI110" s="5"/>
      <c r="BJ110" s="5"/>
      <c r="BK110" s="5"/>
      <c r="BL110" s="5"/>
      <c r="BM110" s="5"/>
      <c r="BQ110" s="9">
        <f>SUM(AG110)</f>
        <v>455.04</v>
      </c>
      <c r="BR110" s="1" t="s">
        <v>528</v>
      </c>
      <c r="BS110" s="5" t="s">
        <v>290</v>
      </c>
      <c r="BU110" s="2">
        <f t="shared" si="10"/>
        <v>455.04</v>
      </c>
      <c r="BV110" s="2">
        <f t="shared" si="11"/>
        <v>26</v>
      </c>
      <c r="BW110" s="2">
        <f t="shared" si="12"/>
        <v>0</v>
      </c>
      <c r="BX110" s="2">
        <f t="shared" si="13"/>
        <v>0</v>
      </c>
      <c r="BY110" s="2">
        <f t="shared" si="14"/>
        <v>0</v>
      </c>
      <c r="BZ110" s="2">
        <f t="shared" si="15"/>
        <v>0</v>
      </c>
      <c r="CA110" s="2">
        <f t="shared" si="16"/>
        <v>481.04</v>
      </c>
      <c r="CB110" s="2">
        <f t="shared" si="17"/>
        <v>-26</v>
      </c>
    </row>
    <row r="111" spans="1:80">
      <c r="A111" s="5">
        <v>92</v>
      </c>
      <c r="B111" s="1" t="s">
        <v>198</v>
      </c>
      <c r="C111" s="1" t="s">
        <v>32</v>
      </c>
      <c r="D111" s="8">
        <v>363.91999999999996</v>
      </c>
      <c r="E111" s="3"/>
      <c r="F111" s="3"/>
      <c r="G111" s="4"/>
      <c r="H111" s="3">
        <v>191.51999999999998</v>
      </c>
      <c r="I111" s="4"/>
      <c r="J111" s="3">
        <v>38.880000000000003</v>
      </c>
      <c r="K111" s="4"/>
      <c r="L111" s="4"/>
      <c r="M111" s="4"/>
      <c r="N111" s="4"/>
      <c r="O111" s="4"/>
      <c r="P111" s="4"/>
      <c r="Q111" s="4"/>
      <c r="R111" s="4"/>
      <c r="S111" s="3">
        <v>0</v>
      </c>
      <c r="T111" s="4"/>
      <c r="U111" s="4"/>
      <c r="V111" s="3"/>
      <c r="W111" s="4"/>
      <c r="X111" s="3"/>
      <c r="Y111" s="3"/>
      <c r="Z111" s="4"/>
      <c r="AA111" s="4"/>
      <c r="AB111" s="4"/>
      <c r="AC111" s="4"/>
      <c r="AD111" s="4"/>
      <c r="AE111" s="3"/>
      <c r="AF111" s="4"/>
      <c r="AG111" s="3"/>
      <c r="AH111" s="4"/>
      <c r="AJ111" s="3"/>
      <c r="AK111" s="3"/>
      <c r="AL111" s="3"/>
      <c r="AM111" s="9"/>
      <c r="AN111" s="3"/>
      <c r="AO111" s="3"/>
      <c r="AP111" s="3"/>
      <c r="AQ111" s="9"/>
      <c r="AR111" s="4"/>
      <c r="AS111" s="3">
        <v>79.52</v>
      </c>
      <c r="AT111" s="4"/>
      <c r="AU111" s="3">
        <v>54</v>
      </c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8"/>
      <c r="BG111" s="4"/>
      <c r="BH111" s="4"/>
      <c r="BI111" s="8"/>
      <c r="BP111" s="9"/>
      <c r="BQ111" s="9">
        <f>SUM(H111,J111,O111,AS111,AU111)</f>
        <v>363.91999999999996</v>
      </c>
      <c r="BR111" s="1" t="s">
        <v>198</v>
      </c>
      <c r="BS111" s="5">
        <v>92</v>
      </c>
      <c r="BU111" s="2">
        <f t="shared" si="10"/>
        <v>191.51999999999998</v>
      </c>
      <c r="BV111" s="2">
        <f t="shared" si="11"/>
        <v>79.52</v>
      </c>
      <c r="BW111" s="2">
        <f t="shared" si="12"/>
        <v>54</v>
      </c>
      <c r="BX111" s="2">
        <f t="shared" si="13"/>
        <v>38.880000000000003</v>
      </c>
      <c r="BY111" s="2">
        <f t="shared" si="14"/>
        <v>0</v>
      </c>
      <c r="BZ111" s="2">
        <f t="shared" si="15"/>
        <v>0</v>
      </c>
      <c r="CA111" s="2">
        <f t="shared" si="16"/>
        <v>363.91999999999996</v>
      </c>
      <c r="CB111" s="2">
        <f t="shared" si="17"/>
        <v>0</v>
      </c>
    </row>
    <row r="112" spans="1:80">
      <c r="A112" s="5">
        <v>93</v>
      </c>
      <c r="B112" s="1" t="s">
        <v>276</v>
      </c>
      <c r="C112" s="1" t="s">
        <v>227</v>
      </c>
      <c r="D112" s="8">
        <v>347.9</v>
      </c>
      <c r="E112" s="3"/>
      <c r="F112" s="3">
        <v>0</v>
      </c>
      <c r="G112" s="4"/>
      <c r="H112" s="3"/>
      <c r="I112" s="4"/>
      <c r="J112" s="3">
        <v>60</v>
      </c>
      <c r="K112" s="4"/>
      <c r="L112" s="4"/>
      <c r="M112" s="4"/>
      <c r="N112" s="3">
        <v>90.72</v>
      </c>
      <c r="O112" s="3">
        <v>0</v>
      </c>
      <c r="P112" s="4"/>
      <c r="Q112" s="4"/>
      <c r="R112" s="4"/>
      <c r="S112" s="4"/>
      <c r="T112" s="3">
        <v>88.96</v>
      </c>
      <c r="U112" s="4"/>
      <c r="V112" s="4"/>
      <c r="W112" s="4"/>
      <c r="X112" s="3">
        <v>62.72</v>
      </c>
      <c r="Y112" s="3"/>
      <c r="Z112" s="4"/>
      <c r="AA112" s="4"/>
      <c r="AB112" s="4"/>
      <c r="AC112" s="4"/>
      <c r="AD112" s="4"/>
      <c r="AE112" s="3"/>
      <c r="AF112" s="4"/>
      <c r="AG112" s="3">
        <v>0</v>
      </c>
      <c r="AH112" s="4">
        <v>0</v>
      </c>
      <c r="AJ112" s="3"/>
      <c r="AK112" s="3"/>
      <c r="AL112" s="3"/>
      <c r="AM112" s="9"/>
      <c r="AN112" s="3"/>
      <c r="AO112" s="3"/>
      <c r="AP112" s="3"/>
      <c r="AQ112" s="9"/>
      <c r="AR112" s="4"/>
      <c r="AS112" s="3">
        <v>0</v>
      </c>
      <c r="AT112" s="4"/>
      <c r="AU112" s="4"/>
      <c r="AV112" s="3"/>
      <c r="AW112" s="4"/>
      <c r="AX112" s="3">
        <v>45.5</v>
      </c>
      <c r="AY112" s="4"/>
      <c r="AZ112" s="4"/>
      <c r="BA112" s="4"/>
      <c r="BB112" s="4"/>
      <c r="BC112" s="4"/>
      <c r="BD112" s="4"/>
      <c r="BE112" s="4"/>
      <c r="BF112" s="8"/>
      <c r="BG112" s="3"/>
      <c r="BH112" s="3"/>
      <c r="BI112" s="9"/>
      <c r="BQ112" s="9">
        <f>SUM(J112,N112,T112,X112,AX112)</f>
        <v>347.9</v>
      </c>
      <c r="BR112" s="1" t="s">
        <v>276</v>
      </c>
      <c r="BS112" s="5">
        <v>93</v>
      </c>
      <c r="BU112" s="2">
        <f t="shared" si="10"/>
        <v>90.72</v>
      </c>
      <c r="BV112" s="2">
        <f t="shared" si="11"/>
        <v>88.96</v>
      </c>
      <c r="BW112" s="2">
        <f t="shared" si="12"/>
        <v>62.72</v>
      </c>
      <c r="BX112" s="2">
        <f t="shared" si="13"/>
        <v>60</v>
      </c>
      <c r="BY112" s="2">
        <f t="shared" si="14"/>
        <v>45.5</v>
      </c>
      <c r="BZ112" s="2">
        <f t="shared" si="15"/>
        <v>0</v>
      </c>
      <c r="CA112" s="2">
        <f t="shared" si="16"/>
        <v>347.9</v>
      </c>
      <c r="CB112" s="2">
        <f t="shared" si="17"/>
        <v>0</v>
      </c>
    </row>
    <row r="113" spans="1:80">
      <c r="A113" s="5">
        <v>94</v>
      </c>
      <c r="B113" s="1" t="s">
        <v>265</v>
      </c>
      <c r="C113" s="1" t="s">
        <v>157</v>
      </c>
      <c r="D113" s="8">
        <v>335.84000000000003</v>
      </c>
      <c r="E113" s="3"/>
      <c r="F113" s="3"/>
      <c r="G113" s="4"/>
      <c r="H113" s="3"/>
      <c r="I113" s="4"/>
      <c r="J113" s="4"/>
      <c r="K113" s="4"/>
      <c r="L113" s="4"/>
      <c r="M113" s="4"/>
      <c r="N113" s="4"/>
      <c r="O113" s="3"/>
      <c r="P113" s="4"/>
      <c r="Q113" s="4"/>
      <c r="R113" s="3"/>
      <c r="S113" s="3"/>
      <c r="T113" s="4"/>
      <c r="U113" s="3">
        <v>108</v>
      </c>
      <c r="V113" s="4"/>
      <c r="W113" s="4"/>
      <c r="X113" s="3"/>
      <c r="Y113" s="3"/>
      <c r="Z113" s="4"/>
      <c r="AA113" s="4"/>
      <c r="AB113" s="4"/>
      <c r="AC113" s="4"/>
      <c r="AD113" s="4"/>
      <c r="AE113" s="3"/>
      <c r="AF113" s="4"/>
      <c r="AG113" s="3"/>
      <c r="AH113" s="4"/>
      <c r="AJ113" s="3"/>
      <c r="AK113" s="3"/>
      <c r="AL113" s="3"/>
      <c r="AM113" s="9"/>
      <c r="AN113" s="3"/>
      <c r="AO113" s="3"/>
      <c r="AP113" s="3"/>
      <c r="AQ113" s="9"/>
      <c r="AR113" s="4"/>
      <c r="AS113" s="3"/>
      <c r="AT113" s="4"/>
      <c r="AU113" s="4"/>
      <c r="AV113" s="3"/>
      <c r="AW113" s="4"/>
      <c r="AX113" s="3"/>
      <c r="AY113" s="3">
        <v>68</v>
      </c>
      <c r="AZ113" s="4"/>
      <c r="BA113" s="4"/>
      <c r="BB113" s="4"/>
      <c r="BC113" s="4"/>
      <c r="BD113" s="3">
        <v>159.84</v>
      </c>
      <c r="BE113" s="4"/>
      <c r="BF113" s="8"/>
      <c r="BG113" s="4"/>
      <c r="BH113" s="4"/>
      <c r="BI113" s="8"/>
      <c r="BQ113" s="9">
        <f>SUM(U113,AY113,BD113)</f>
        <v>335.84000000000003</v>
      </c>
      <c r="BR113" s="1" t="s">
        <v>265</v>
      </c>
      <c r="BS113" s="5">
        <v>94</v>
      </c>
      <c r="BU113" s="2">
        <f t="shared" si="10"/>
        <v>159.84</v>
      </c>
      <c r="BV113" s="2">
        <f t="shared" si="11"/>
        <v>108</v>
      </c>
      <c r="BW113" s="2">
        <f t="shared" si="12"/>
        <v>68</v>
      </c>
      <c r="BX113" s="2">
        <f t="shared" si="13"/>
        <v>0</v>
      </c>
      <c r="BY113" s="2">
        <f t="shared" si="14"/>
        <v>0</v>
      </c>
      <c r="BZ113" s="2">
        <f t="shared" si="15"/>
        <v>0</v>
      </c>
      <c r="CA113" s="2">
        <f t="shared" si="16"/>
        <v>335.84000000000003</v>
      </c>
      <c r="CB113" s="2">
        <f t="shared" si="17"/>
        <v>0</v>
      </c>
    </row>
    <row r="114" spans="1:80">
      <c r="A114" s="5">
        <v>95</v>
      </c>
      <c r="B114" s="1" t="s">
        <v>464</v>
      </c>
      <c r="C114" s="1" t="s">
        <v>79</v>
      </c>
      <c r="D114" s="8">
        <v>322.13</v>
      </c>
      <c r="E114" s="3"/>
      <c r="F114" s="3">
        <v>121.60000000000001</v>
      </c>
      <c r="G114" s="4"/>
      <c r="H114" s="3">
        <v>0</v>
      </c>
      <c r="I114" s="4"/>
      <c r="J114" s="4"/>
      <c r="K114" s="4"/>
      <c r="L114" s="4"/>
      <c r="M114" s="4"/>
      <c r="N114" s="4"/>
      <c r="O114" s="3"/>
      <c r="P114" s="4"/>
      <c r="Q114" s="4"/>
      <c r="R114" s="4"/>
      <c r="S114" s="3">
        <v>0</v>
      </c>
      <c r="T114" s="3">
        <v>86.4</v>
      </c>
      <c r="U114" s="4"/>
      <c r="V114" s="4"/>
      <c r="W114" s="3">
        <v>55.25</v>
      </c>
      <c r="X114" s="3">
        <v>58.88</v>
      </c>
      <c r="Y114" s="3"/>
      <c r="Z114" s="4"/>
      <c r="AA114" s="4"/>
      <c r="AB114" s="4"/>
      <c r="AC114" s="4"/>
      <c r="AD114" s="4"/>
      <c r="AE114" s="3"/>
      <c r="AF114" s="4"/>
      <c r="AG114" s="3">
        <v>0</v>
      </c>
      <c r="AH114" s="4">
        <v>0</v>
      </c>
      <c r="AJ114" s="3"/>
      <c r="AK114" s="3"/>
      <c r="AL114" s="3"/>
      <c r="AM114" s="9"/>
      <c r="AN114" s="3"/>
      <c r="AO114" s="3"/>
      <c r="AP114" s="3"/>
      <c r="AQ114" s="9"/>
      <c r="AR114" s="4"/>
      <c r="AS114" s="3">
        <v>0</v>
      </c>
      <c r="AT114" s="4"/>
      <c r="AU114" s="4"/>
      <c r="AV114" s="4"/>
      <c r="AW114" s="3"/>
      <c r="AX114" s="4"/>
      <c r="AY114" s="4"/>
      <c r="AZ114" s="4"/>
      <c r="BA114" s="4"/>
      <c r="BB114" s="4"/>
      <c r="BC114" s="4"/>
      <c r="BD114" s="4"/>
      <c r="BE114" s="4"/>
      <c r="BF114" s="8"/>
      <c r="BG114" s="4"/>
      <c r="BH114" s="4"/>
      <c r="BI114" s="8"/>
      <c r="BP114" s="9"/>
      <c r="BQ114" s="9">
        <f>SUM(F114,T114,W114,X114)</f>
        <v>322.13</v>
      </c>
      <c r="BR114" s="1" t="s">
        <v>464</v>
      </c>
      <c r="BS114" s="5">
        <v>95</v>
      </c>
      <c r="BT114" s="5"/>
      <c r="BU114" s="2">
        <f t="shared" si="10"/>
        <v>121.60000000000001</v>
      </c>
      <c r="BV114" s="2">
        <f t="shared" si="11"/>
        <v>86.4</v>
      </c>
      <c r="BW114" s="2">
        <f t="shared" si="12"/>
        <v>58.88</v>
      </c>
      <c r="BX114" s="2">
        <f t="shared" si="13"/>
        <v>55.25</v>
      </c>
      <c r="BY114" s="2">
        <f t="shared" si="14"/>
        <v>0</v>
      </c>
      <c r="BZ114" s="2">
        <f t="shared" si="15"/>
        <v>0</v>
      </c>
      <c r="CA114" s="2">
        <f t="shared" si="16"/>
        <v>322.13</v>
      </c>
      <c r="CB114" s="2">
        <f t="shared" si="17"/>
        <v>0</v>
      </c>
    </row>
    <row r="115" spans="1:80">
      <c r="A115" s="5">
        <v>96</v>
      </c>
      <c r="B115" s="1" t="s">
        <v>103</v>
      </c>
      <c r="C115" s="1" t="s">
        <v>45</v>
      </c>
      <c r="D115" s="8">
        <v>309.12</v>
      </c>
      <c r="E115" s="3"/>
      <c r="F115" s="3"/>
      <c r="G115" s="3"/>
      <c r="H115" s="3"/>
      <c r="I115" s="4"/>
      <c r="J115" s="4"/>
      <c r="K115" s="4"/>
      <c r="L115" s="4"/>
      <c r="M115" s="4"/>
      <c r="N115" s="4"/>
      <c r="O115" s="3"/>
      <c r="P115" s="4"/>
      <c r="Q115" s="4"/>
      <c r="R115" s="4"/>
      <c r="S115" s="3"/>
      <c r="T115" s="4"/>
      <c r="U115" s="4"/>
      <c r="V115" s="4"/>
      <c r="W115" s="4"/>
      <c r="X115" s="3"/>
      <c r="Y115" s="3"/>
      <c r="Z115" s="4"/>
      <c r="AA115" s="4"/>
      <c r="AB115" s="4"/>
      <c r="AC115" s="4"/>
      <c r="AD115" s="4"/>
      <c r="AE115" s="3"/>
      <c r="AF115" s="4"/>
      <c r="AG115" s="3"/>
      <c r="AH115" s="4"/>
      <c r="AJ115" s="3"/>
      <c r="AK115" s="3"/>
      <c r="AL115" s="3"/>
      <c r="AM115" s="9"/>
      <c r="AN115" s="3"/>
      <c r="AO115" s="3"/>
      <c r="AP115" s="3"/>
      <c r="AQ115" s="8"/>
      <c r="AR115" s="4"/>
      <c r="AS115" s="3">
        <v>309.12</v>
      </c>
      <c r="AT115" s="4"/>
      <c r="AU115" s="4"/>
      <c r="AV115" s="4"/>
      <c r="AW115" s="4"/>
      <c r="AX115" s="4"/>
      <c r="AY115" s="4"/>
      <c r="AZ115" s="4"/>
      <c r="BA115" s="3"/>
      <c r="BB115" s="4"/>
      <c r="BC115" s="4"/>
      <c r="BD115" s="4"/>
      <c r="BE115" s="4"/>
      <c r="BF115" s="9"/>
      <c r="BG115" s="3"/>
      <c r="BH115" s="3"/>
      <c r="BI115" s="9"/>
      <c r="BP115" s="9"/>
      <c r="BQ115" s="9">
        <f>SUM(AS115)</f>
        <v>309.12</v>
      </c>
      <c r="BR115" s="1" t="s">
        <v>103</v>
      </c>
      <c r="BS115" s="5">
        <v>96</v>
      </c>
      <c r="BT115" s="5"/>
      <c r="BU115" s="2">
        <f t="shared" si="10"/>
        <v>309.12</v>
      </c>
      <c r="BV115" s="2">
        <f t="shared" si="11"/>
        <v>0</v>
      </c>
      <c r="BW115" s="2">
        <f t="shared" si="12"/>
        <v>0</v>
      </c>
      <c r="BX115" s="2">
        <f t="shared" si="13"/>
        <v>0</v>
      </c>
      <c r="BY115" s="2">
        <f t="shared" si="14"/>
        <v>0</v>
      </c>
      <c r="BZ115" s="2">
        <f t="shared" si="15"/>
        <v>0</v>
      </c>
      <c r="CA115" s="2">
        <f t="shared" si="16"/>
        <v>309.12</v>
      </c>
      <c r="CB115" s="2">
        <f t="shared" si="17"/>
        <v>0</v>
      </c>
    </row>
    <row r="116" spans="1:80">
      <c r="A116" s="5">
        <v>97</v>
      </c>
      <c r="B116" s="1" t="s">
        <v>99</v>
      </c>
      <c r="C116" s="1" t="s">
        <v>390</v>
      </c>
      <c r="D116" s="8">
        <v>296.96000000000004</v>
      </c>
      <c r="E116" s="3"/>
      <c r="F116" s="3"/>
      <c r="G116" s="3">
        <v>68</v>
      </c>
      <c r="H116" s="3"/>
      <c r="I116" s="4"/>
      <c r="J116" s="4"/>
      <c r="K116" s="4"/>
      <c r="L116" s="4"/>
      <c r="M116" s="4"/>
      <c r="N116" s="3"/>
      <c r="O116" s="3">
        <v>129.60000000000002</v>
      </c>
      <c r="P116" s="4"/>
      <c r="Q116" s="4"/>
      <c r="R116" s="4"/>
      <c r="S116" s="4"/>
      <c r="T116" s="4"/>
      <c r="U116" s="3"/>
      <c r="V116" s="4"/>
      <c r="W116" s="4"/>
      <c r="X116" s="3"/>
      <c r="Y116" s="3"/>
      <c r="Z116" s="4"/>
      <c r="AA116" s="4"/>
      <c r="AB116" s="4"/>
      <c r="AC116" s="4"/>
      <c r="AD116" s="4"/>
      <c r="AE116" s="3"/>
      <c r="AF116" s="4"/>
      <c r="AG116" s="3"/>
      <c r="AH116" s="4"/>
      <c r="BD116" s="5">
        <v>99.359999999999985</v>
      </c>
      <c r="BE116" s="3"/>
      <c r="BQ116" s="9">
        <f>SUM(G116,O116,BD116)</f>
        <v>296.96000000000004</v>
      </c>
      <c r="BR116" s="1" t="s">
        <v>99</v>
      </c>
      <c r="BS116" s="5">
        <v>97</v>
      </c>
      <c r="BU116" s="2">
        <f t="shared" si="10"/>
        <v>129.60000000000002</v>
      </c>
      <c r="BV116" s="2">
        <f t="shared" si="11"/>
        <v>99.359999999999985</v>
      </c>
      <c r="BW116" s="2">
        <f t="shared" si="12"/>
        <v>68</v>
      </c>
      <c r="BX116" s="2">
        <f t="shared" si="13"/>
        <v>0</v>
      </c>
      <c r="BY116" s="2">
        <f t="shared" si="14"/>
        <v>0</v>
      </c>
      <c r="BZ116" s="2">
        <f t="shared" si="15"/>
        <v>0</v>
      </c>
      <c r="CA116" s="2">
        <f t="shared" si="16"/>
        <v>296.96000000000004</v>
      </c>
      <c r="CB116" s="2">
        <f t="shared" si="17"/>
        <v>0</v>
      </c>
    </row>
    <row r="117" spans="1:80">
      <c r="A117" s="5">
        <v>98</v>
      </c>
      <c r="B117" s="1" t="s">
        <v>40</v>
      </c>
      <c r="C117" s="1" t="s">
        <v>29</v>
      </c>
      <c r="D117" s="8">
        <v>288.96000000000004</v>
      </c>
      <c r="E117" s="3"/>
      <c r="F117" s="3"/>
      <c r="G117" s="3"/>
      <c r="H117" s="3"/>
      <c r="I117" s="4"/>
      <c r="J117" s="4"/>
      <c r="K117" s="4"/>
      <c r="L117" s="4"/>
      <c r="M117" s="4"/>
      <c r="N117" s="4"/>
      <c r="O117" s="3"/>
      <c r="P117" s="4"/>
      <c r="Q117" s="4"/>
      <c r="R117" s="4"/>
      <c r="S117" s="3"/>
      <c r="T117" s="3"/>
      <c r="U117" s="4"/>
      <c r="V117" s="3"/>
      <c r="W117" s="4"/>
      <c r="X117" s="3"/>
      <c r="Y117" s="3"/>
      <c r="Z117" s="4"/>
      <c r="AA117" s="4"/>
      <c r="AB117" s="4"/>
      <c r="AC117" s="4"/>
      <c r="AD117" s="4"/>
      <c r="AE117" s="3"/>
      <c r="AF117" s="4"/>
      <c r="AG117" s="3"/>
      <c r="AH117" s="4"/>
      <c r="AJ117" s="3"/>
      <c r="AK117" s="3"/>
      <c r="AL117" s="3"/>
      <c r="AM117" s="9"/>
      <c r="AN117" s="3"/>
      <c r="AO117" s="3"/>
      <c r="AP117" s="3"/>
      <c r="AQ117" s="9"/>
      <c r="AR117" s="4"/>
      <c r="AS117" s="3">
        <v>288.96000000000004</v>
      </c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9"/>
      <c r="BG117" s="4"/>
      <c r="BH117" s="3"/>
      <c r="BI117" s="9"/>
      <c r="BP117" s="9"/>
      <c r="BQ117" s="9">
        <f>SUM(AS117)</f>
        <v>288.96000000000004</v>
      </c>
      <c r="BR117" s="1" t="s">
        <v>40</v>
      </c>
      <c r="BS117" s="5">
        <v>98</v>
      </c>
      <c r="BT117" s="5"/>
      <c r="BU117" s="2">
        <f t="shared" si="10"/>
        <v>288.96000000000004</v>
      </c>
      <c r="BV117" s="2">
        <f t="shared" si="11"/>
        <v>0</v>
      </c>
      <c r="BW117" s="2">
        <f t="shared" si="12"/>
        <v>0</v>
      </c>
      <c r="BX117" s="2">
        <f t="shared" si="13"/>
        <v>0</v>
      </c>
      <c r="BY117" s="2">
        <f t="shared" si="14"/>
        <v>0</v>
      </c>
      <c r="BZ117" s="2">
        <f t="shared" si="15"/>
        <v>0</v>
      </c>
      <c r="CA117" s="2">
        <f t="shared" si="16"/>
        <v>288.96000000000004</v>
      </c>
      <c r="CB117" s="2">
        <f t="shared" si="17"/>
        <v>0</v>
      </c>
    </row>
    <row r="118" spans="1:80">
      <c r="A118" s="5">
        <v>99</v>
      </c>
      <c r="B118" s="1" t="s">
        <v>419</v>
      </c>
      <c r="C118" s="1" t="s">
        <v>70</v>
      </c>
      <c r="D118" s="8">
        <v>288.15999999999997</v>
      </c>
      <c r="E118" s="3"/>
      <c r="F118" s="3">
        <v>148.96</v>
      </c>
      <c r="H118" s="3"/>
      <c r="I118" s="4"/>
      <c r="J118" s="4"/>
      <c r="K118" s="4"/>
      <c r="L118" s="4"/>
      <c r="M118" s="4"/>
      <c r="N118" s="4"/>
      <c r="O118" s="3">
        <v>139.19999999999999</v>
      </c>
      <c r="P118" s="4"/>
      <c r="Q118" s="4"/>
      <c r="R118" s="4"/>
      <c r="S118" s="3"/>
      <c r="T118" s="4"/>
      <c r="U118" s="4"/>
      <c r="V118" s="4"/>
      <c r="W118" s="4"/>
      <c r="X118" s="3"/>
      <c r="Y118" s="3"/>
      <c r="Z118" s="4"/>
      <c r="AA118" s="4"/>
      <c r="AB118" s="4"/>
      <c r="AC118" s="4"/>
      <c r="AD118" s="4"/>
      <c r="AE118" s="3"/>
      <c r="AF118" s="4"/>
      <c r="AG118" s="3"/>
      <c r="AH118" s="4"/>
      <c r="BQ118" s="9">
        <f>SUM(F118,O118)</f>
        <v>288.15999999999997</v>
      </c>
      <c r="BR118" s="1" t="s">
        <v>419</v>
      </c>
      <c r="BS118" s="5">
        <v>99</v>
      </c>
      <c r="BU118" s="2">
        <f t="shared" si="10"/>
        <v>148.96</v>
      </c>
      <c r="BV118" s="2">
        <f t="shared" si="11"/>
        <v>139.19999999999999</v>
      </c>
      <c r="BW118" s="2">
        <f t="shared" si="12"/>
        <v>0</v>
      </c>
      <c r="BX118" s="2">
        <f t="shared" si="13"/>
        <v>0</v>
      </c>
      <c r="BY118" s="2">
        <f t="shared" si="14"/>
        <v>0</v>
      </c>
      <c r="BZ118" s="2">
        <f t="shared" si="15"/>
        <v>0</v>
      </c>
      <c r="CA118" s="2">
        <f t="shared" si="16"/>
        <v>288.15999999999997</v>
      </c>
      <c r="CB118" s="2">
        <f t="shared" si="17"/>
        <v>0</v>
      </c>
    </row>
    <row r="119" spans="1:80">
      <c r="A119" s="5">
        <v>100</v>
      </c>
      <c r="B119" s="1" t="s">
        <v>94</v>
      </c>
      <c r="C119" s="1" t="s">
        <v>29</v>
      </c>
      <c r="D119" s="8">
        <v>287.06</v>
      </c>
      <c r="E119" s="3"/>
      <c r="F119" s="3"/>
      <c r="G119" s="4"/>
      <c r="H119" s="3"/>
      <c r="I119" s="4"/>
      <c r="J119" s="4"/>
      <c r="K119" s="4"/>
      <c r="L119" s="4"/>
      <c r="M119" s="4"/>
      <c r="N119" s="4"/>
      <c r="O119" s="3"/>
      <c r="P119" s="4"/>
      <c r="Q119" s="4"/>
      <c r="R119" s="4"/>
      <c r="S119" s="3"/>
      <c r="T119" s="4"/>
      <c r="U119" s="4"/>
      <c r="V119" s="4"/>
      <c r="W119" s="4"/>
      <c r="X119" s="3"/>
      <c r="Y119" s="3"/>
      <c r="Z119" s="4"/>
      <c r="AA119" s="4"/>
      <c r="AB119" s="4"/>
      <c r="AC119" s="4"/>
      <c r="AD119" s="4"/>
      <c r="AE119" s="3"/>
      <c r="AF119" s="4"/>
      <c r="AG119" s="3"/>
      <c r="AH119" s="4"/>
      <c r="AJ119" s="3"/>
      <c r="AK119" s="3"/>
      <c r="AL119" s="3"/>
      <c r="AM119" s="9"/>
      <c r="AN119" s="3"/>
      <c r="AO119" s="3"/>
      <c r="AP119" s="3"/>
      <c r="AQ119" s="9"/>
      <c r="AR119" s="4"/>
      <c r="AS119" s="3"/>
      <c r="AT119" s="4"/>
      <c r="AU119" s="4"/>
      <c r="AV119" s="3">
        <v>54.500000000000007</v>
      </c>
      <c r="AW119" s="4"/>
      <c r="AX119" s="4"/>
      <c r="AY119" s="4"/>
      <c r="AZ119" s="4"/>
      <c r="BA119" s="4"/>
      <c r="BB119" s="4"/>
      <c r="BC119" s="4"/>
      <c r="BD119" s="3">
        <v>232.56</v>
      </c>
      <c r="BE119" s="4"/>
      <c r="BF119" s="8"/>
      <c r="BG119" s="4"/>
      <c r="BH119" s="3">
        <v>0</v>
      </c>
      <c r="BI119" s="8"/>
      <c r="BP119" s="9"/>
      <c r="BQ119" s="9">
        <f>SUM(AV119,BD119)</f>
        <v>287.06</v>
      </c>
      <c r="BR119" s="1" t="s">
        <v>94</v>
      </c>
      <c r="BS119" s="5">
        <v>100</v>
      </c>
      <c r="BT119" s="5"/>
      <c r="BU119" s="2">
        <f t="shared" si="10"/>
        <v>232.56</v>
      </c>
      <c r="BV119" s="2">
        <f t="shared" si="11"/>
        <v>54.500000000000007</v>
      </c>
      <c r="BW119" s="2">
        <f t="shared" si="12"/>
        <v>0</v>
      </c>
      <c r="BX119" s="2">
        <f t="shared" si="13"/>
        <v>0</v>
      </c>
      <c r="BY119" s="2">
        <f t="shared" si="14"/>
        <v>0</v>
      </c>
      <c r="BZ119" s="2">
        <f t="shared" si="15"/>
        <v>0</v>
      </c>
      <c r="CA119" s="2">
        <f t="shared" si="16"/>
        <v>287.06</v>
      </c>
      <c r="CB119" s="2">
        <f t="shared" si="17"/>
        <v>0</v>
      </c>
    </row>
    <row r="120" spans="1:80">
      <c r="A120" s="5">
        <v>101</v>
      </c>
      <c r="B120" s="1" t="s">
        <v>222</v>
      </c>
      <c r="C120" s="1" t="s">
        <v>223</v>
      </c>
      <c r="D120" s="8">
        <v>284.04000000000002</v>
      </c>
      <c r="E120" s="3"/>
      <c r="F120" s="3"/>
      <c r="G120" s="3"/>
      <c r="H120" s="3"/>
      <c r="I120" s="4"/>
      <c r="J120" s="3">
        <v>38.76</v>
      </c>
      <c r="K120" s="4"/>
      <c r="L120" s="4"/>
      <c r="M120" s="4"/>
      <c r="N120" s="3">
        <v>0</v>
      </c>
      <c r="O120" s="4"/>
      <c r="P120" s="4"/>
      <c r="Q120" s="4"/>
      <c r="R120" s="3"/>
      <c r="S120" s="3"/>
      <c r="T120" s="3"/>
      <c r="U120" s="4"/>
      <c r="V120" s="4"/>
      <c r="W120" s="4"/>
      <c r="X120" s="3"/>
      <c r="Y120" s="3">
        <v>95.92</v>
      </c>
      <c r="Z120" s="4"/>
      <c r="AA120" s="3">
        <f>IF(ISNUMBER(AB120),VLOOKUP(AB120,Domestic1,2)*AA$4)</f>
        <v>40</v>
      </c>
      <c r="AB120" s="4">
        <v>1</v>
      </c>
      <c r="AC120" s="4"/>
      <c r="AD120" s="4"/>
      <c r="AE120" s="3"/>
      <c r="AF120" s="4"/>
      <c r="AG120" s="3"/>
      <c r="AH120" s="4"/>
      <c r="AJ120" s="3"/>
      <c r="AK120" s="3"/>
      <c r="AL120" s="3"/>
      <c r="AM120" s="9"/>
      <c r="AN120" s="3"/>
      <c r="AO120" s="3"/>
      <c r="AP120" s="3"/>
      <c r="AQ120" s="9"/>
      <c r="AR120" s="4"/>
      <c r="AS120" s="3"/>
      <c r="AT120" s="3">
        <v>64</v>
      </c>
      <c r="AU120" s="4"/>
      <c r="AV120" s="4"/>
      <c r="AW120" s="4"/>
      <c r="AX120" s="3">
        <v>45.36</v>
      </c>
      <c r="AY120" s="4"/>
      <c r="AZ120" s="4"/>
      <c r="BA120" s="4"/>
      <c r="BB120" s="4"/>
      <c r="BC120" s="4"/>
      <c r="BD120" s="3">
        <v>0</v>
      </c>
      <c r="BE120" s="4"/>
      <c r="BF120" s="8"/>
      <c r="BG120" s="4"/>
      <c r="BH120" s="4"/>
      <c r="BI120" s="8"/>
      <c r="BQ120" s="9">
        <f>SUM(J120,Y120,AA120,AT120,AX120)</f>
        <v>284.04000000000002</v>
      </c>
      <c r="BR120" s="1" t="s">
        <v>222</v>
      </c>
      <c r="BS120" s="5">
        <v>101</v>
      </c>
      <c r="BU120" s="2">
        <f t="shared" si="10"/>
        <v>95.92</v>
      </c>
      <c r="BV120" s="2">
        <f t="shared" si="11"/>
        <v>64</v>
      </c>
      <c r="BW120" s="2">
        <f t="shared" si="12"/>
        <v>45.36</v>
      </c>
      <c r="BX120" s="2">
        <f t="shared" si="13"/>
        <v>40</v>
      </c>
      <c r="BY120" s="2">
        <f t="shared" si="14"/>
        <v>38.76</v>
      </c>
      <c r="BZ120" s="2">
        <f t="shared" si="15"/>
        <v>1</v>
      </c>
      <c r="CA120" s="2">
        <f t="shared" si="16"/>
        <v>285.04000000000002</v>
      </c>
      <c r="CB120" s="2">
        <f t="shared" si="17"/>
        <v>-1</v>
      </c>
    </row>
    <row r="121" spans="1:80">
      <c r="A121" s="5" t="s">
        <v>290</v>
      </c>
      <c r="B121" s="1" t="s">
        <v>338</v>
      </c>
      <c r="C121" s="1" t="s">
        <v>339</v>
      </c>
      <c r="D121" s="8">
        <v>282.24</v>
      </c>
      <c r="E121" s="3"/>
      <c r="F121" s="3"/>
      <c r="H121" s="3"/>
      <c r="I121" s="4"/>
      <c r="J121" s="4"/>
      <c r="K121" s="4"/>
      <c r="L121" s="4"/>
      <c r="M121" s="4"/>
      <c r="N121" s="4"/>
      <c r="O121" s="3"/>
      <c r="P121" s="4"/>
      <c r="Q121" s="4"/>
      <c r="R121" s="3"/>
      <c r="S121" s="3"/>
      <c r="T121" s="4"/>
      <c r="U121" s="4"/>
      <c r="V121" s="4"/>
      <c r="W121" s="4"/>
      <c r="X121" s="3"/>
      <c r="Y121" s="3"/>
      <c r="Z121" s="4"/>
      <c r="AA121" s="4"/>
      <c r="AB121" s="4"/>
      <c r="AC121" s="4"/>
      <c r="AD121" s="4"/>
      <c r="AE121" s="3"/>
      <c r="AF121" s="4"/>
      <c r="AG121" s="3"/>
      <c r="AH121" s="4"/>
      <c r="AS121" s="3">
        <v>282.24</v>
      </c>
      <c r="BQ121" s="9">
        <f>SUM(AS121)</f>
        <v>282.24</v>
      </c>
      <c r="BR121" s="1" t="s">
        <v>338</v>
      </c>
      <c r="BS121" s="5" t="s">
        <v>290</v>
      </c>
      <c r="BU121" s="2">
        <f t="shared" si="10"/>
        <v>282.24</v>
      </c>
      <c r="BV121" s="2">
        <f t="shared" si="11"/>
        <v>0</v>
      </c>
      <c r="BW121" s="2">
        <f t="shared" si="12"/>
        <v>0</v>
      </c>
      <c r="BX121" s="2">
        <f t="shared" si="13"/>
        <v>0</v>
      </c>
      <c r="BY121" s="2">
        <f t="shared" si="14"/>
        <v>0</v>
      </c>
      <c r="BZ121" s="2">
        <f t="shared" si="15"/>
        <v>0</v>
      </c>
      <c r="CA121" s="2">
        <f t="shared" si="16"/>
        <v>282.24</v>
      </c>
      <c r="CB121" s="2">
        <f t="shared" si="17"/>
        <v>0</v>
      </c>
    </row>
    <row r="122" spans="1:80">
      <c r="A122" s="5" t="s">
        <v>106</v>
      </c>
      <c r="B122" s="1" t="s">
        <v>163</v>
      </c>
      <c r="C122" s="1" t="s">
        <v>130</v>
      </c>
      <c r="D122" s="8">
        <v>280</v>
      </c>
      <c r="E122" s="3"/>
      <c r="F122" s="3"/>
      <c r="H122" s="3"/>
      <c r="I122" s="4"/>
      <c r="J122" s="4"/>
      <c r="K122" s="4"/>
      <c r="L122" s="4"/>
      <c r="M122" s="4"/>
      <c r="N122" s="4"/>
      <c r="O122" s="3"/>
      <c r="P122" s="4"/>
      <c r="Q122" s="4"/>
      <c r="R122" s="3"/>
      <c r="S122" s="3"/>
      <c r="T122" s="4"/>
      <c r="U122" s="4"/>
      <c r="V122" s="4"/>
      <c r="W122" s="4"/>
      <c r="X122" s="3"/>
      <c r="Y122" s="3"/>
      <c r="Z122" s="4"/>
      <c r="AA122" s="4"/>
      <c r="AB122" s="4"/>
      <c r="AC122" s="4"/>
      <c r="AD122" s="4"/>
      <c r="AE122" s="3"/>
      <c r="AF122" s="4"/>
      <c r="AG122" s="3"/>
      <c r="AH122" s="4"/>
      <c r="AS122" s="3">
        <v>280</v>
      </c>
      <c r="BQ122" s="9">
        <f>SUM(AS122)</f>
        <v>280</v>
      </c>
      <c r="BR122" s="1" t="s">
        <v>163</v>
      </c>
      <c r="BS122" s="5" t="s">
        <v>106</v>
      </c>
      <c r="BU122" s="2">
        <f t="shared" si="10"/>
        <v>280</v>
      </c>
      <c r="BV122" s="2">
        <f t="shared" si="11"/>
        <v>0</v>
      </c>
      <c r="BW122" s="2">
        <f t="shared" si="12"/>
        <v>0</v>
      </c>
      <c r="BX122" s="2">
        <f t="shared" si="13"/>
        <v>0</v>
      </c>
      <c r="BY122" s="2">
        <f t="shared" si="14"/>
        <v>0</v>
      </c>
      <c r="BZ122" s="2">
        <f t="shared" si="15"/>
        <v>0</v>
      </c>
      <c r="CA122" s="2">
        <f t="shared" si="16"/>
        <v>280</v>
      </c>
      <c r="CB122" s="2">
        <f t="shared" si="17"/>
        <v>0</v>
      </c>
    </row>
    <row r="123" spans="1:80">
      <c r="A123" s="5">
        <v>102</v>
      </c>
      <c r="B123" s="1" t="s">
        <v>421</v>
      </c>
      <c r="C123" s="1" t="s">
        <v>10</v>
      </c>
      <c r="D123" s="8">
        <v>275.84000000000003</v>
      </c>
      <c r="E123" s="3"/>
      <c r="F123" s="3">
        <v>139.84</v>
      </c>
      <c r="H123" s="3"/>
      <c r="I123" s="4"/>
      <c r="J123" s="4"/>
      <c r="K123" s="4"/>
      <c r="L123" s="4"/>
      <c r="M123" s="4"/>
      <c r="N123" s="4"/>
      <c r="O123" s="3">
        <v>136</v>
      </c>
      <c r="P123" s="4"/>
      <c r="Q123" s="4"/>
      <c r="R123" s="4"/>
      <c r="S123" s="4"/>
      <c r="T123" s="4"/>
      <c r="U123" s="4"/>
      <c r="V123" s="4"/>
      <c r="W123" s="4"/>
      <c r="X123" s="3"/>
      <c r="Y123" s="3"/>
      <c r="Z123" s="4"/>
      <c r="AA123" s="4"/>
      <c r="AB123" s="4"/>
      <c r="AC123" s="4"/>
      <c r="AD123" s="4"/>
      <c r="AE123" s="3"/>
      <c r="AF123" s="4"/>
      <c r="AG123" s="3"/>
      <c r="AH123" s="4"/>
      <c r="BQ123" s="9">
        <f>SUM(F123,O123)</f>
        <v>275.84000000000003</v>
      </c>
      <c r="BR123" s="1" t="s">
        <v>421</v>
      </c>
      <c r="BS123" s="5">
        <v>102</v>
      </c>
      <c r="BU123" s="2">
        <f t="shared" si="10"/>
        <v>139.84</v>
      </c>
      <c r="BV123" s="2">
        <f t="shared" si="11"/>
        <v>136</v>
      </c>
      <c r="BW123" s="2">
        <f t="shared" si="12"/>
        <v>0</v>
      </c>
      <c r="BX123" s="2">
        <f t="shared" si="13"/>
        <v>0</v>
      </c>
      <c r="BY123" s="2">
        <f t="shared" si="14"/>
        <v>0</v>
      </c>
      <c r="BZ123" s="2">
        <f t="shared" si="15"/>
        <v>0</v>
      </c>
      <c r="CA123" s="2">
        <f t="shared" si="16"/>
        <v>275.84000000000003</v>
      </c>
      <c r="CB123" s="2">
        <f t="shared" si="17"/>
        <v>0</v>
      </c>
    </row>
    <row r="124" spans="1:80">
      <c r="A124" s="5">
        <v>103</v>
      </c>
      <c r="B124" s="1" t="s">
        <v>294</v>
      </c>
      <c r="C124" s="1" t="s">
        <v>202</v>
      </c>
      <c r="D124" s="8">
        <v>275.27999999999997</v>
      </c>
      <c r="E124" s="3"/>
      <c r="F124" s="3">
        <v>114</v>
      </c>
      <c r="H124" s="3"/>
      <c r="I124" s="4"/>
      <c r="J124" s="4"/>
      <c r="K124" s="4"/>
      <c r="L124" s="4"/>
      <c r="M124" s="4"/>
      <c r="N124" s="4"/>
      <c r="O124" s="3"/>
      <c r="P124" s="4"/>
      <c r="Q124" s="4"/>
      <c r="R124" s="4"/>
      <c r="S124" s="3"/>
      <c r="T124" s="4"/>
      <c r="U124" s="4"/>
      <c r="V124" s="4"/>
      <c r="W124" s="4"/>
      <c r="X124" s="3">
        <v>161.28</v>
      </c>
      <c r="Y124" s="3"/>
      <c r="Z124" s="4"/>
      <c r="AA124" s="4"/>
      <c r="AB124" s="4"/>
      <c r="AC124" s="4"/>
      <c r="AD124" s="4"/>
      <c r="AE124" s="3"/>
      <c r="AF124" s="4"/>
      <c r="AG124" s="3">
        <v>0</v>
      </c>
      <c r="AH124" s="4">
        <v>0</v>
      </c>
      <c r="AJ124" s="3"/>
      <c r="AK124" s="3"/>
      <c r="AL124" s="3"/>
      <c r="AM124" s="9"/>
      <c r="AN124" s="3"/>
      <c r="AO124" s="3"/>
      <c r="AP124" s="3"/>
      <c r="AQ124" s="9"/>
      <c r="AR124" s="4"/>
      <c r="AS124" s="3"/>
      <c r="AT124" s="4"/>
      <c r="AU124" s="4"/>
      <c r="AV124" s="4"/>
      <c r="AW124" s="4"/>
      <c r="AX124" s="4"/>
      <c r="AY124" s="4"/>
      <c r="AZ124" s="4"/>
      <c r="BA124" s="4"/>
      <c r="BB124" s="3"/>
      <c r="BC124" s="4"/>
      <c r="BD124" s="4"/>
      <c r="BE124" s="4"/>
      <c r="BQ124" s="9">
        <f>SUM(F124,X124)</f>
        <v>275.27999999999997</v>
      </c>
      <c r="BR124" s="1" t="s">
        <v>294</v>
      </c>
      <c r="BS124" s="5">
        <v>103</v>
      </c>
      <c r="BT124" s="1">
        <v>104</v>
      </c>
      <c r="BU124" s="2">
        <f t="shared" si="10"/>
        <v>161.28</v>
      </c>
      <c r="BV124" s="2">
        <f t="shared" si="11"/>
        <v>114</v>
      </c>
      <c r="BW124" s="2">
        <f t="shared" si="12"/>
        <v>0</v>
      </c>
      <c r="BX124" s="2">
        <f t="shared" si="13"/>
        <v>0</v>
      </c>
      <c r="BY124" s="2">
        <f t="shared" si="14"/>
        <v>0</v>
      </c>
      <c r="BZ124" s="2">
        <f t="shared" si="15"/>
        <v>0</v>
      </c>
      <c r="CA124" s="2">
        <f t="shared" si="16"/>
        <v>275.27999999999997</v>
      </c>
      <c r="CB124" s="2">
        <f t="shared" si="17"/>
        <v>0</v>
      </c>
    </row>
    <row r="125" spans="1:80">
      <c r="A125" s="5">
        <v>104</v>
      </c>
      <c r="B125" s="1" t="s">
        <v>424</v>
      </c>
      <c r="C125" s="1" t="s">
        <v>178</v>
      </c>
      <c r="D125" s="8">
        <v>273.44</v>
      </c>
      <c r="E125" s="3"/>
      <c r="F125" s="3">
        <v>124.63999999999999</v>
      </c>
      <c r="H125" s="3"/>
      <c r="I125" s="4"/>
      <c r="J125" s="4"/>
      <c r="K125" s="4"/>
      <c r="L125" s="4"/>
      <c r="M125" s="4"/>
      <c r="N125" s="4"/>
      <c r="O125" s="3">
        <v>148.80000000000001</v>
      </c>
      <c r="P125" s="4"/>
      <c r="Q125" s="3"/>
      <c r="R125" s="4"/>
      <c r="S125" s="4"/>
      <c r="T125" s="4"/>
      <c r="U125" s="4"/>
      <c r="V125" s="4"/>
      <c r="W125" s="4"/>
      <c r="X125" s="3"/>
      <c r="Y125" s="3"/>
      <c r="Z125" s="4"/>
      <c r="AA125" s="3"/>
      <c r="AB125" s="4"/>
      <c r="AC125" s="4"/>
      <c r="AD125" s="4"/>
      <c r="AE125" s="3"/>
      <c r="AF125" s="4"/>
      <c r="AG125" s="3"/>
      <c r="AH125" s="4"/>
      <c r="BQ125" s="9">
        <f>SUM(F125,O125)</f>
        <v>273.44</v>
      </c>
      <c r="BR125" s="1" t="s">
        <v>424</v>
      </c>
      <c r="BS125" s="5">
        <v>104</v>
      </c>
      <c r="BU125" s="2">
        <f t="shared" si="10"/>
        <v>148.80000000000001</v>
      </c>
      <c r="BV125" s="2">
        <f t="shared" si="11"/>
        <v>124.63999999999999</v>
      </c>
      <c r="BW125" s="2">
        <f t="shared" si="12"/>
        <v>0</v>
      </c>
      <c r="BX125" s="2">
        <f t="shared" si="13"/>
        <v>0</v>
      </c>
      <c r="BY125" s="2">
        <f t="shared" si="14"/>
        <v>0</v>
      </c>
      <c r="BZ125" s="2">
        <f t="shared" si="15"/>
        <v>0</v>
      </c>
      <c r="CA125" s="2">
        <f t="shared" si="16"/>
        <v>273.44</v>
      </c>
      <c r="CB125" s="2">
        <f t="shared" si="17"/>
        <v>0</v>
      </c>
    </row>
    <row r="126" spans="1:80">
      <c r="A126" s="5">
        <v>105</v>
      </c>
      <c r="B126" s="1" t="s">
        <v>302</v>
      </c>
      <c r="C126" s="1" t="s">
        <v>303</v>
      </c>
      <c r="D126" s="8">
        <v>265.07</v>
      </c>
      <c r="E126" s="3"/>
      <c r="F126" s="3"/>
      <c r="H126" s="3"/>
      <c r="I126" s="4"/>
      <c r="J126" s="4"/>
      <c r="K126" s="3">
        <v>37.229999999999997</v>
      </c>
      <c r="L126" s="4"/>
      <c r="M126" s="4"/>
      <c r="N126" s="4"/>
      <c r="O126" s="4"/>
      <c r="P126" s="4"/>
      <c r="Q126" s="4"/>
      <c r="R126" s="4"/>
      <c r="S126" s="3">
        <v>174.79999999999998</v>
      </c>
      <c r="T126" s="3"/>
      <c r="U126" s="3">
        <v>53.04</v>
      </c>
      <c r="V126" s="4"/>
      <c r="W126" s="4"/>
      <c r="X126" s="3">
        <v>0</v>
      </c>
      <c r="Y126" s="3"/>
      <c r="Z126" s="4"/>
      <c r="AA126" s="3"/>
      <c r="AB126" s="4"/>
      <c r="AC126" s="4"/>
      <c r="AD126" s="4"/>
      <c r="AE126" s="3"/>
      <c r="AF126" s="4"/>
      <c r="AG126" s="3"/>
      <c r="AH126" s="4"/>
      <c r="AS126" s="3"/>
      <c r="BQ126" s="9">
        <f>SUM(K126,S126,U126)</f>
        <v>265.07</v>
      </c>
      <c r="BR126" s="1" t="s">
        <v>302</v>
      </c>
      <c r="BS126" s="5">
        <v>105</v>
      </c>
      <c r="BU126" s="2">
        <f t="shared" si="10"/>
        <v>174.79999999999998</v>
      </c>
      <c r="BV126" s="2">
        <f t="shared" si="11"/>
        <v>53.04</v>
      </c>
      <c r="BW126" s="2">
        <f t="shared" si="12"/>
        <v>37.229999999999997</v>
      </c>
      <c r="BX126" s="2">
        <f t="shared" si="13"/>
        <v>0</v>
      </c>
      <c r="BY126" s="2">
        <f t="shared" si="14"/>
        <v>0</v>
      </c>
      <c r="BZ126" s="2">
        <f t="shared" si="15"/>
        <v>0</v>
      </c>
      <c r="CA126" s="2">
        <f t="shared" si="16"/>
        <v>265.07</v>
      </c>
      <c r="CB126" s="2">
        <f t="shared" si="17"/>
        <v>0</v>
      </c>
    </row>
    <row r="127" spans="1:80">
      <c r="A127" s="5">
        <v>106</v>
      </c>
      <c r="B127" s="1" t="s">
        <v>397</v>
      </c>
      <c r="C127" s="1" t="s">
        <v>29</v>
      </c>
      <c r="D127" s="8">
        <v>260.22000000000003</v>
      </c>
      <c r="E127" s="3"/>
      <c r="F127" s="3">
        <v>0</v>
      </c>
      <c r="H127" s="3"/>
      <c r="I127" s="4"/>
      <c r="J127" s="4"/>
      <c r="K127" s="4"/>
      <c r="L127" s="4"/>
      <c r="M127" s="4"/>
      <c r="N127" s="4"/>
      <c r="O127" s="3">
        <v>0</v>
      </c>
      <c r="P127" s="4"/>
      <c r="Q127" s="4"/>
      <c r="R127" s="4"/>
      <c r="S127" s="3">
        <v>167.44</v>
      </c>
      <c r="T127" s="3">
        <v>0</v>
      </c>
      <c r="U127" s="4"/>
      <c r="V127" s="3">
        <v>0</v>
      </c>
      <c r="W127" s="4"/>
      <c r="X127" s="3"/>
      <c r="Y127" s="3"/>
      <c r="Z127" s="4"/>
      <c r="AA127" s="3"/>
      <c r="AB127" s="4"/>
      <c r="AC127" s="3"/>
      <c r="AD127" s="4"/>
      <c r="AE127" s="3">
        <f>IF(ISNUMBER(AF127),VLOOKUP(AF127,Domestic1,2)*AE$4)</f>
        <v>56.27</v>
      </c>
      <c r="AF127" s="4">
        <v>20</v>
      </c>
      <c r="AG127" s="3"/>
      <c r="AH127" s="4"/>
      <c r="BE127" s="3">
        <v>46.2</v>
      </c>
      <c r="BQ127" s="9">
        <f>SUM(S127,AE127,BE127)</f>
        <v>269.91000000000003</v>
      </c>
      <c r="BR127" s="1" t="s">
        <v>397</v>
      </c>
      <c r="BS127" s="5">
        <v>106</v>
      </c>
      <c r="BU127" s="2">
        <f t="shared" si="10"/>
        <v>167.44</v>
      </c>
      <c r="BV127" s="2">
        <f t="shared" si="11"/>
        <v>56.27</v>
      </c>
      <c r="BW127" s="2">
        <f t="shared" si="12"/>
        <v>46.2</v>
      </c>
      <c r="BX127" s="2">
        <f t="shared" si="13"/>
        <v>20</v>
      </c>
      <c r="BY127" s="2">
        <f t="shared" si="14"/>
        <v>0</v>
      </c>
      <c r="BZ127" s="2">
        <f t="shared" si="15"/>
        <v>0</v>
      </c>
      <c r="CA127" s="2">
        <f t="shared" si="16"/>
        <v>289.91000000000003</v>
      </c>
      <c r="CB127" s="2">
        <f t="shared" si="17"/>
        <v>-20</v>
      </c>
    </row>
    <row r="128" spans="1:80">
      <c r="A128" s="5">
        <v>107</v>
      </c>
      <c r="B128" s="1" t="s">
        <v>131</v>
      </c>
      <c r="C128" s="1" t="s">
        <v>280</v>
      </c>
      <c r="D128" s="8">
        <v>258.27840000000003</v>
      </c>
      <c r="E128" s="3"/>
      <c r="F128" s="3"/>
      <c r="G128" s="4"/>
      <c r="H128" s="3"/>
      <c r="I128" s="4"/>
      <c r="J128" s="4"/>
      <c r="K128" s="4"/>
      <c r="L128" s="4"/>
      <c r="M128" s="4"/>
      <c r="N128" s="4"/>
      <c r="O128" s="4"/>
      <c r="P128" s="4"/>
      <c r="Q128" s="3">
        <v>65</v>
      </c>
      <c r="R128" s="3"/>
      <c r="S128" s="3"/>
      <c r="T128" s="4"/>
      <c r="U128" s="4"/>
      <c r="V128" s="4"/>
      <c r="W128" s="4"/>
      <c r="X128" s="3"/>
      <c r="Y128" s="3">
        <v>97.68</v>
      </c>
      <c r="Z128" s="4"/>
      <c r="AA128" s="3"/>
      <c r="AB128" s="4"/>
      <c r="AC128" s="3">
        <f>IF(ISNUMBER(AD128),VLOOKUP(AD128,Domestic1,2)*AC$4)</f>
        <v>40</v>
      </c>
      <c r="AD128" s="4">
        <v>1</v>
      </c>
      <c r="AE128" s="3"/>
      <c r="AF128" s="4"/>
      <c r="AG128" s="3"/>
      <c r="AH128" s="4"/>
      <c r="AJ128" s="3"/>
      <c r="AK128" s="3"/>
      <c r="AL128" s="3"/>
      <c r="AM128" s="9"/>
      <c r="AN128" s="3"/>
      <c r="AO128" s="3"/>
      <c r="AP128" s="3"/>
      <c r="AQ128" s="9"/>
      <c r="AR128" s="4"/>
      <c r="AS128" s="3"/>
      <c r="AT128" s="4"/>
      <c r="AU128" s="4"/>
      <c r="AV128" s="4"/>
      <c r="AW128" s="3"/>
      <c r="AX128" s="4"/>
      <c r="AY128" s="4"/>
      <c r="AZ128" s="4"/>
      <c r="BA128" s="4"/>
      <c r="BB128" s="4"/>
      <c r="BC128" s="4"/>
      <c r="BD128" s="3"/>
      <c r="BE128" s="4"/>
      <c r="BF128" s="8"/>
      <c r="BG128" s="4"/>
      <c r="BH128" s="4"/>
      <c r="BI128" s="8"/>
      <c r="BO128" s="3">
        <v>55.598400000000005</v>
      </c>
      <c r="BP128" s="9"/>
      <c r="BQ128" s="9">
        <f>SUM(Q128,Y128,AC128,BO128)</f>
        <v>258.27840000000003</v>
      </c>
      <c r="BR128" s="1" t="s">
        <v>131</v>
      </c>
      <c r="BS128" s="5">
        <v>107</v>
      </c>
      <c r="BT128" s="5"/>
      <c r="BU128" s="2">
        <f t="shared" si="10"/>
        <v>97.68</v>
      </c>
      <c r="BV128" s="2">
        <f t="shared" si="11"/>
        <v>65</v>
      </c>
      <c r="BW128" s="2">
        <f t="shared" si="12"/>
        <v>55.598400000000005</v>
      </c>
      <c r="BX128" s="2">
        <f t="shared" si="13"/>
        <v>40</v>
      </c>
      <c r="BY128" s="2">
        <f t="shared" si="14"/>
        <v>1</v>
      </c>
      <c r="BZ128" s="2">
        <f t="shared" si="15"/>
        <v>0</v>
      </c>
      <c r="CA128" s="2">
        <f t="shared" si="16"/>
        <v>259.27840000000003</v>
      </c>
      <c r="CB128" s="2">
        <f t="shared" si="17"/>
        <v>-1</v>
      </c>
    </row>
    <row r="129" spans="1:80">
      <c r="A129" s="5">
        <v>108</v>
      </c>
      <c r="B129" s="1" t="s">
        <v>329</v>
      </c>
      <c r="C129" s="1" t="s">
        <v>197</v>
      </c>
      <c r="D129" s="8">
        <v>256.2</v>
      </c>
      <c r="E129" s="3"/>
      <c r="F129" s="3"/>
      <c r="H129" s="3"/>
      <c r="I129" s="4"/>
      <c r="J129" s="4"/>
      <c r="K129" s="4"/>
      <c r="L129" s="4"/>
      <c r="M129" s="3">
        <v>72</v>
      </c>
      <c r="N129" s="3"/>
      <c r="O129" s="4"/>
      <c r="P129" s="4"/>
      <c r="Q129" s="4"/>
      <c r="R129" s="3">
        <v>35.200000000000003</v>
      </c>
      <c r="S129" s="4"/>
      <c r="T129" s="4"/>
      <c r="U129" s="4"/>
      <c r="V129" s="3">
        <v>68.25</v>
      </c>
      <c r="W129" s="4"/>
      <c r="X129" s="3"/>
      <c r="Y129" s="3"/>
      <c r="Z129" s="4"/>
      <c r="AA129" s="3"/>
      <c r="AB129" s="4"/>
      <c r="AC129" s="4"/>
      <c r="AD129" s="4"/>
      <c r="AE129" s="3"/>
      <c r="AF129" s="4"/>
      <c r="AG129" s="3"/>
      <c r="AH129" s="4"/>
      <c r="AR129" s="3">
        <v>80.75</v>
      </c>
      <c r="AS129" s="3"/>
      <c r="BQ129" s="9">
        <f>SUM(M129,R129,V129,AR129)</f>
        <v>256.2</v>
      </c>
      <c r="BR129" s="1" t="s">
        <v>329</v>
      </c>
      <c r="BS129" s="5">
        <v>108</v>
      </c>
      <c r="BU129" s="2">
        <f t="shared" si="10"/>
        <v>80.75</v>
      </c>
      <c r="BV129" s="2">
        <f t="shared" si="11"/>
        <v>72</v>
      </c>
      <c r="BW129" s="2">
        <f t="shared" si="12"/>
        <v>68.25</v>
      </c>
      <c r="BX129" s="2">
        <f t="shared" si="13"/>
        <v>35.200000000000003</v>
      </c>
      <c r="BY129" s="2">
        <f t="shared" si="14"/>
        <v>0</v>
      </c>
      <c r="BZ129" s="2">
        <f t="shared" si="15"/>
        <v>0</v>
      </c>
      <c r="CA129" s="2">
        <f t="shared" si="16"/>
        <v>256.2</v>
      </c>
      <c r="CB129" s="2">
        <f t="shared" si="17"/>
        <v>0</v>
      </c>
    </row>
    <row r="130" spans="1:80">
      <c r="A130" s="5">
        <v>109</v>
      </c>
      <c r="B130" s="1" t="s">
        <v>427</v>
      </c>
      <c r="C130" s="1" t="s">
        <v>10</v>
      </c>
      <c r="D130" s="8">
        <v>250.07999999999998</v>
      </c>
      <c r="E130" s="3"/>
      <c r="F130" s="3">
        <v>112.48</v>
      </c>
      <c r="H130" s="3"/>
      <c r="I130" s="4"/>
      <c r="J130" s="4"/>
      <c r="K130" s="4"/>
      <c r="L130" s="4"/>
      <c r="M130" s="4"/>
      <c r="N130" s="4"/>
      <c r="O130" s="3">
        <v>137.6</v>
      </c>
      <c r="P130" s="4"/>
      <c r="Q130" s="4"/>
      <c r="R130" s="4"/>
      <c r="S130" s="4"/>
      <c r="T130" s="3"/>
      <c r="U130" s="4"/>
      <c r="V130" s="4"/>
      <c r="W130" s="4"/>
      <c r="X130" s="3"/>
      <c r="Y130" s="3"/>
      <c r="Z130" s="4"/>
      <c r="AA130" s="3"/>
      <c r="AB130" s="4"/>
      <c r="AC130" s="4"/>
      <c r="AD130" s="4"/>
      <c r="AE130" s="3"/>
      <c r="AF130" s="4"/>
      <c r="AG130" s="3"/>
      <c r="AH130" s="4"/>
      <c r="BQ130" s="9">
        <f>SUM(F130,O130)</f>
        <v>250.07999999999998</v>
      </c>
      <c r="BR130" s="1" t="s">
        <v>427</v>
      </c>
      <c r="BS130" s="5">
        <v>109</v>
      </c>
      <c r="BU130" s="2">
        <f t="shared" si="10"/>
        <v>137.6</v>
      </c>
      <c r="BV130" s="2">
        <f t="shared" si="11"/>
        <v>112.48</v>
      </c>
      <c r="BW130" s="2">
        <f t="shared" si="12"/>
        <v>0</v>
      </c>
      <c r="BX130" s="2">
        <f t="shared" si="13"/>
        <v>0</v>
      </c>
      <c r="BY130" s="2">
        <f t="shared" si="14"/>
        <v>0</v>
      </c>
      <c r="BZ130" s="2">
        <f t="shared" si="15"/>
        <v>0</v>
      </c>
      <c r="CA130" s="2">
        <f t="shared" si="16"/>
        <v>250.07999999999998</v>
      </c>
      <c r="CB130" s="2">
        <f t="shared" si="17"/>
        <v>0</v>
      </c>
    </row>
    <row r="131" spans="1:80">
      <c r="A131" s="5">
        <v>110</v>
      </c>
      <c r="B131" s="1" t="s">
        <v>286</v>
      </c>
      <c r="C131" s="1" t="s">
        <v>165</v>
      </c>
      <c r="D131" s="8">
        <v>247.29000000000002</v>
      </c>
      <c r="E131" s="3"/>
      <c r="F131" s="3">
        <v>0</v>
      </c>
      <c r="G131" s="4"/>
      <c r="H131" s="3"/>
      <c r="I131" s="4"/>
      <c r="J131" s="4"/>
      <c r="K131" s="4"/>
      <c r="L131" s="4"/>
      <c r="M131" s="4"/>
      <c r="N131" s="3">
        <v>61.879999999999995</v>
      </c>
      <c r="O131" s="4"/>
      <c r="P131" s="4"/>
      <c r="Q131" s="4"/>
      <c r="R131" s="3"/>
      <c r="S131" s="3"/>
      <c r="T131" s="3">
        <v>87.04</v>
      </c>
      <c r="U131" s="3">
        <v>52.800000000000004</v>
      </c>
      <c r="V131" s="4"/>
      <c r="W131" s="4"/>
      <c r="X131" s="3"/>
      <c r="Y131" s="3"/>
      <c r="Z131" s="4"/>
      <c r="AA131" s="3"/>
      <c r="AB131" s="4"/>
      <c r="AC131" s="3"/>
      <c r="AD131" s="4"/>
      <c r="AE131" s="3"/>
      <c r="AF131" s="4"/>
      <c r="AG131" s="3"/>
      <c r="AH131" s="4"/>
      <c r="AJ131" s="3"/>
      <c r="AK131" s="3"/>
      <c r="AL131" s="3"/>
      <c r="AM131" s="9"/>
      <c r="AN131" s="3"/>
      <c r="AO131" s="3"/>
      <c r="AP131" s="3"/>
      <c r="AQ131" s="9"/>
      <c r="AR131" s="4"/>
      <c r="AS131" s="3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3">
        <v>45.57</v>
      </c>
      <c r="BF131" s="8"/>
      <c r="BG131" s="4"/>
      <c r="BH131" s="4"/>
      <c r="BI131" s="8"/>
      <c r="BQ131" s="9">
        <f>SUM(N131,T131,U131,BE131)</f>
        <v>247.29000000000002</v>
      </c>
      <c r="BR131" s="1" t="s">
        <v>286</v>
      </c>
      <c r="BS131" s="5">
        <v>110</v>
      </c>
      <c r="BU131" s="2">
        <f t="shared" si="10"/>
        <v>87.04</v>
      </c>
      <c r="BV131" s="2">
        <f t="shared" si="11"/>
        <v>61.879999999999995</v>
      </c>
      <c r="BW131" s="2">
        <f t="shared" si="12"/>
        <v>52.800000000000004</v>
      </c>
      <c r="BX131" s="2">
        <f t="shared" si="13"/>
        <v>45.57</v>
      </c>
      <c r="BY131" s="2">
        <f t="shared" si="14"/>
        <v>0</v>
      </c>
      <c r="BZ131" s="2">
        <f t="shared" si="15"/>
        <v>0</v>
      </c>
      <c r="CA131" s="2">
        <f t="shared" si="16"/>
        <v>247.29000000000002</v>
      </c>
      <c r="CB131" s="2">
        <f t="shared" si="17"/>
        <v>0</v>
      </c>
    </row>
    <row r="132" spans="1:80">
      <c r="A132" s="5" t="s">
        <v>369</v>
      </c>
      <c r="B132" s="1" t="s">
        <v>231</v>
      </c>
      <c r="C132" s="1" t="s">
        <v>232</v>
      </c>
      <c r="D132" s="8">
        <v>242.06000000000003</v>
      </c>
      <c r="E132" s="3"/>
      <c r="F132" s="3"/>
      <c r="G132" s="4"/>
      <c r="H132" s="3"/>
      <c r="I132" s="4"/>
      <c r="J132" s="3">
        <v>26.64</v>
      </c>
      <c r="K132" s="3">
        <v>37.74</v>
      </c>
      <c r="L132" s="4"/>
      <c r="M132" s="4"/>
      <c r="N132" s="4"/>
      <c r="O132" s="3"/>
      <c r="P132" s="4"/>
      <c r="Q132" s="4"/>
      <c r="R132" s="4"/>
      <c r="S132" s="3"/>
      <c r="T132" s="4"/>
      <c r="U132" s="4"/>
      <c r="V132" s="4"/>
      <c r="W132" s="4"/>
      <c r="X132" s="3"/>
      <c r="Y132" s="3"/>
      <c r="Z132" s="4"/>
      <c r="AA132" s="3">
        <f>IF(ISNUMBER(AB132),VLOOKUP(AB132,Domestic1,2)*AA$4)</f>
        <v>24.36</v>
      </c>
      <c r="AB132" s="4">
        <v>5</v>
      </c>
      <c r="AC132" s="3">
        <f>IF(ISNUMBER(AD132),VLOOKUP(AD132,Domestic1,2)*AC$4)</f>
        <v>34.44</v>
      </c>
      <c r="AD132" s="4">
        <v>2</v>
      </c>
      <c r="AE132" s="3"/>
      <c r="AF132" s="4"/>
      <c r="AG132" s="3"/>
      <c r="AH132" s="4"/>
      <c r="AJ132" s="3"/>
      <c r="AK132" s="3"/>
      <c r="AL132" s="3"/>
      <c r="AM132" s="9"/>
      <c r="AN132" s="3"/>
      <c r="AO132" s="3"/>
      <c r="AP132" s="3"/>
      <c r="AQ132" s="9"/>
      <c r="AR132" s="4"/>
      <c r="AS132" s="3"/>
      <c r="AT132" s="3">
        <v>51.84</v>
      </c>
      <c r="AU132" s="4"/>
      <c r="AV132" s="4"/>
      <c r="AW132" s="3">
        <v>43.4</v>
      </c>
      <c r="AX132" s="3">
        <v>45.080000000000005</v>
      </c>
      <c r="AY132" s="4"/>
      <c r="AZ132" s="3">
        <v>28</v>
      </c>
      <c r="BA132" s="4"/>
      <c r="BB132" s="4"/>
      <c r="BC132" s="4"/>
      <c r="BD132" s="3"/>
      <c r="BE132" s="4"/>
      <c r="BF132" s="8"/>
      <c r="BG132" s="3"/>
      <c r="BH132" s="3"/>
      <c r="BI132" s="8"/>
      <c r="BQ132" s="9">
        <f>SUM(K132,AC132,AT132,AW132,AX132,AZ132)</f>
        <v>240.50000000000003</v>
      </c>
      <c r="BR132" s="1" t="s">
        <v>231</v>
      </c>
      <c r="BS132" s="5" t="s">
        <v>369</v>
      </c>
      <c r="BU132" s="2">
        <f t="shared" si="10"/>
        <v>51.84</v>
      </c>
      <c r="BV132" s="2">
        <f t="shared" si="11"/>
        <v>45.080000000000005</v>
      </c>
      <c r="BW132" s="2">
        <f t="shared" si="12"/>
        <v>43.4</v>
      </c>
      <c r="BX132" s="2">
        <f t="shared" si="13"/>
        <v>37.74</v>
      </c>
      <c r="BY132" s="2">
        <f t="shared" si="14"/>
        <v>34.44</v>
      </c>
      <c r="BZ132" s="2">
        <f t="shared" si="15"/>
        <v>28</v>
      </c>
      <c r="CA132" s="2">
        <f t="shared" si="16"/>
        <v>240.50000000000003</v>
      </c>
      <c r="CB132" s="2">
        <f t="shared" si="17"/>
        <v>0</v>
      </c>
    </row>
    <row r="133" spans="1:80">
      <c r="A133" s="5">
        <v>111</v>
      </c>
      <c r="B133" s="1" t="s">
        <v>480</v>
      </c>
      <c r="C133" s="1" t="s">
        <v>97</v>
      </c>
      <c r="D133" s="8">
        <v>236.08</v>
      </c>
      <c r="H133" s="4"/>
      <c r="I133" s="4"/>
      <c r="J133" s="4"/>
      <c r="K133" s="4"/>
      <c r="L133" s="4"/>
      <c r="M133" s="4"/>
      <c r="N133" s="4"/>
      <c r="O133" s="4"/>
      <c r="P133" s="3">
        <v>30</v>
      </c>
      <c r="Q133" s="4"/>
      <c r="R133" s="4"/>
      <c r="S133" s="4"/>
      <c r="T133" s="3">
        <v>206.08</v>
      </c>
      <c r="U133" s="4"/>
      <c r="V133" s="4"/>
      <c r="W133" s="4"/>
      <c r="X133" s="3"/>
      <c r="Y133" s="3"/>
      <c r="Z133" s="4"/>
      <c r="AA133" s="3"/>
      <c r="AB133" s="4"/>
      <c r="AC133" s="3"/>
      <c r="AD133" s="4"/>
      <c r="AE133" s="3"/>
      <c r="AF133" s="4"/>
      <c r="AG133" s="3"/>
      <c r="AH133" s="4"/>
      <c r="BN133" s="10"/>
      <c r="BQ133" s="9">
        <f>SUM(P133,T133)</f>
        <v>236.08</v>
      </c>
      <c r="BR133" s="1" t="s">
        <v>480</v>
      </c>
      <c r="BS133" s="5">
        <v>111</v>
      </c>
      <c r="BU133" s="2">
        <f t="shared" si="10"/>
        <v>206.08</v>
      </c>
      <c r="BV133" s="2">
        <f t="shared" si="11"/>
        <v>30</v>
      </c>
      <c r="BW133" s="2">
        <f t="shared" si="12"/>
        <v>0</v>
      </c>
      <c r="BX133" s="2">
        <f t="shared" si="13"/>
        <v>0</v>
      </c>
      <c r="BY133" s="2">
        <f t="shared" si="14"/>
        <v>0</v>
      </c>
      <c r="BZ133" s="2">
        <f t="shared" si="15"/>
        <v>0</v>
      </c>
      <c r="CA133" s="2">
        <f t="shared" si="16"/>
        <v>236.08</v>
      </c>
      <c r="CB133" s="2">
        <f t="shared" si="17"/>
        <v>0</v>
      </c>
    </row>
    <row r="134" spans="1:80">
      <c r="A134" s="5">
        <v>112</v>
      </c>
      <c r="B134" s="1" t="s">
        <v>114</v>
      </c>
      <c r="C134" s="1" t="s">
        <v>32</v>
      </c>
      <c r="D134" s="8">
        <v>235.40000000000003</v>
      </c>
      <c r="E134" s="3">
        <v>128.64000000000001</v>
      </c>
      <c r="F134" s="3"/>
      <c r="H134" s="3">
        <v>0</v>
      </c>
      <c r="I134" s="3">
        <v>51.68</v>
      </c>
      <c r="J134" s="4"/>
      <c r="K134" s="4"/>
      <c r="L134" s="4"/>
      <c r="M134" s="4"/>
      <c r="N134" s="4"/>
      <c r="O134" s="3"/>
      <c r="P134" s="4"/>
      <c r="Q134" s="4"/>
      <c r="R134" s="3"/>
      <c r="S134" s="3"/>
      <c r="T134" s="4"/>
      <c r="U134" s="3"/>
      <c r="V134" s="4"/>
      <c r="W134" s="4"/>
      <c r="X134" s="3"/>
      <c r="Y134" s="3"/>
      <c r="Z134" s="4"/>
      <c r="AA134" s="3"/>
      <c r="AB134" s="4"/>
      <c r="AC134" s="3"/>
      <c r="AD134" s="4"/>
      <c r="AE134" s="3"/>
      <c r="AF134" s="4"/>
      <c r="AG134" s="3"/>
      <c r="AH134" s="4"/>
      <c r="AJ134" s="4"/>
      <c r="AK134" s="4"/>
      <c r="AL134" s="4"/>
      <c r="AM134" s="8"/>
      <c r="AN134" s="4"/>
      <c r="AO134" s="4"/>
      <c r="AP134" s="4"/>
      <c r="AQ134" s="8"/>
      <c r="AR134" s="4"/>
      <c r="AS134" s="3"/>
      <c r="AT134" s="4"/>
      <c r="AU134" s="4"/>
      <c r="AV134" s="4"/>
      <c r="AW134" s="4"/>
      <c r="AX134" s="4"/>
      <c r="AY134" s="3">
        <v>55.080000000000005</v>
      </c>
      <c r="AZ134" s="4"/>
      <c r="BA134" s="4"/>
      <c r="BB134" s="4"/>
      <c r="BC134" s="4"/>
      <c r="BD134" s="4"/>
      <c r="BE134" s="4"/>
      <c r="BQ134" s="9">
        <f>SUM(E134,I134,AY134)</f>
        <v>235.40000000000003</v>
      </c>
      <c r="BR134" s="1" t="s">
        <v>114</v>
      </c>
      <c r="BS134" s="5">
        <v>112</v>
      </c>
      <c r="BU134" s="2">
        <f t="shared" ref="BU134:BU197" si="18">IF(COUNT(E134:BO134)&gt;0,LARGE(E134:BO134,1),0)</f>
        <v>128.64000000000001</v>
      </c>
      <c r="BV134" s="2">
        <f t="shared" ref="BV134:BV197" si="19">IF(COUNT(E134:BO134)&gt;1,LARGE(E134:BO134,2),0)</f>
        <v>55.080000000000005</v>
      </c>
      <c r="BW134" s="2">
        <f t="shared" ref="BW134:BW197" si="20">IF(COUNT(E134:BO134)&gt;2,LARGE(E134:BO134,3),0)</f>
        <v>51.68</v>
      </c>
      <c r="BX134" s="2">
        <f t="shared" ref="BX134:BX197" si="21">IF(COUNT(E134:BO134)&gt;3,LARGE(E134:BO134,4),0)</f>
        <v>0</v>
      </c>
      <c r="BY134" s="2">
        <f t="shared" ref="BY134:BY197" si="22">IF(COUNT(E134:BO134)&gt;4,LARGE(E134:BO134,5),0)</f>
        <v>0</v>
      </c>
      <c r="BZ134" s="2">
        <f t="shared" ref="BZ134:BZ197" si="23">IF(COUNT(E134:BO134)&gt;5,LARGE(E134:BO134,6),0)</f>
        <v>0</v>
      </c>
      <c r="CA134" s="2">
        <f t="shared" ref="CA134:CA197" si="24">SUM(BU134:BZ134)</f>
        <v>235.40000000000003</v>
      </c>
      <c r="CB134" s="2">
        <f t="shared" ref="CB134:CB197" si="25">BQ134-CA134</f>
        <v>0</v>
      </c>
    </row>
    <row r="135" spans="1:80">
      <c r="A135" s="5">
        <v>113</v>
      </c>
      <c r="B135" s="1" t="s">
        <v>535</v>
      </c>
      <c r="C135" s="1" t="s">
        <v>536</v>
      </c>
      <c r="D135" s="7">
        <v>229</v>
      </c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3"/>
      <c r="AB135" s="4"/>
      <c r="AC135" s="3"/>
      <c r="AD135" s="4"/>
      <c r="AE135" s="3">
        <f>IF(ISNUMBER(AF135),VLOOKUP(AF135,Domestic1,2)*AE$4)</f>
        <v>99.025000000000006</v>
      </c>
      <c r="AF135" s="4">
        <v>8</v>
      </c>
      <c r="AG135" s="3">
        <f>IF(ISNUMBER(AH135),VLOOKUP(AH135,Domestic1,2)*AG$4)</f>
        <v>257.76</v>
      </c>
      <c r="AH135" s="4">
        <v>50</v>
      </c>
      <c r="BQ135" s="9">
        <f>SUM(AE135,AG135)</f>
        <v>356.78499999999997</v>
      </c>
      <c r="BR135" s="1" t="s">
        <v>535</v>
      </c>
      <c r="BS135" s="5">
        <v>113</v>
      </c>
      <c r="BU135" s="2">
        <f t="shared" si="18"/>
        <v>257.76</v>
      </c>
      <c r="BV135" s="2">
        <f t="shared" si="19"/>
        <v>99.025000000000006</v>
      </c>
      <c r="BW135" s="2">
        <f t="shared" si="20"/>
        <v>50</v>
      </c>
      <c r="BX135" s="2">
        <f t="shared" si="21"/>
        <v>8</v>
      </c>
      <c r="BY135" s="2">
        <f t="shared" si="22"/>
        <v>0</v>
      </c>
      <c r="BZ135" s="2">
        <f t="shared" si="23"/>
        <v>0</v>
      </c>
      <c r="CA135" s="2">
        <f t="shared" si="24"/>
        <v>414.78499999999997</v>
      </c>
      <c r="CB135" s="2">
        <f t="shared" si="25"/>
        <v>-58</v>
      </c>
    </row>
    <row r="136" spans="1:80">
      <c r="A136" s="5">
        <v>114</v>
      </c>
      <c r="B136" s="1" t="s">
        <v>440</v>
      </c>
      <c r="C136" s="1" t="s">
        <v>441</v>
      </c>
      <c r="D136" s="8">
        <v>213.54</v>
      </c>
      <c r="H136" s="3"/>
      <c r="I136" s="3">
        <v>51.84</v>
      </c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3">
        <v>33.599999999999994</v>
      </c>
      <c r="V136" s="4"/>
      <c r="W136" s="3">
        <v>80.5</v>
      </c>
      <c r="X136" s="3">
        <v>0</v>
      </c>
      <c r="Y136" s="3"/>
      <c r="Z136" s="4"/>
      <c r="AA136" s="3"/>
      <c r="AB136" s="4"/>
      <c r="AC136" s="3"/>
      <c r="AD136" s="4"/>
      <c r="AE136" s="3">
        <f>IF(ISNUMBER(AF136),VLOOKUP(AF136,Domestic1,2)*AE$4)</f>
        <v>57.8</v>
      </c>
      <c r="AF136" s="4">
        <v>17</v>
      </c>
      <c r="AG136" s="3"/>
      <c r="AH136" s="4"/>
      <c r="BQ136" s="9">
        <f>SUM(I136,U136,W136,AE136)</f>
        <v>223.74</v>
      </c>
      <c r="BR136" s="1" t="s">
        <v>440</v>
      </c>
      <c r="BS136" s="5">
        <v>114</v>
      </c>
      <c r="BU136" s="2">
        <f t="shared" si="18"/>
        <v>80.5</v>
      </c>
      <c r="BV136" s="2">
        <f t="shared" si="19"/>
        <v>57.8</v>
      </c>
      <c r="BW136" s="2">
        <f t="shared" si="20"/>
        <v>51.84</v>
      </c>
      <c r="BX136" s="2">
        <f t="shared" si="21"/>
        <v>33.599999999999994</v>
      </c>
      <c r="BY136" s="2">
        <f t="shared" si="22"/>
        <v>17</v>
      </c>
      <c r="BZ136" s="2">
        <f t="shared" si="23"/>
        <v>0</v>
      </c>
      <c r="CA136" s="2">
        <f t="shared" si="24"/>
        <v>240.74</v>
      </c>
      <c r="CB136" s="2">
        <f t="shared" si="25"/>
        <v>-17</v>
      </c>
    </row>
    <row r="137" spans="1:80">
      <c r="A137" s="5">
        <v>115</v>
      </c>
      <c r="B137" s="1" t="s">
        <v>271</v>
      </c>
      <c r="C137" s="1" t="s">
        <v>108</v>
      </c>
      <c r="D137" s="8">
        <v>207.44</v>
      </c>
      <c r="E137" s="3"/>
      <c r="F137" s="3">
        <v>110.96</v>
      </c>
      <c r="G137" s="4"/>
      <c r="H137" s="3"/>
      <c r="I137" s="4"/>
      <c r="J137" s="4"/>
      <c r="K137" s="4"/>
      <c r="L137" s="4"/>
      <c r="M137" s="4"/>
      <c r="N137" s="4"/>
      <c r="O137" s="4"/>
      <c r="P137" s="4"/>
      <c r="Q137" s="4"/>
      <c r="R137" s="3"/>
      <c r="S137" s="3"/>
      <c r="T137" s="4"/>
      <c r="U137" s="4"/>
      <c r="V137" s="4"/>
      <c r="W137" s="4"/>
      <c r="X137" s="3"/>
      <c r="Y137" s="3"/>
      <c r="Z137" s="4"/>
      <c r="AA137" s="3"/>
      <c r="AB137" s="4"/>
      <c r="AC137" s="3"/>
      <c r="AD137" s="4"/>
      <c r="AE137" s="3"/>
      <c r="AF137" s="4"/>
      <c r="AG137" s="3"/>
      <c r="AH137" s="4"/>
      <c r="AJ137" s="3"/>
      <c r="AK137" s="3"/>
      <c r="AL137" s="3"/>
      <c r="AM137" s="9"/>
      <c r="AN137" s="3"/>
      <c r="AO137" s="3"/>
      <c r="AP137" s="3"/>
      <c r="AQ137" s="9"/>
      <c r="AR137" s="4"/>
      <c r="AS137" s="3"/>
      <c r="AT137" s="4"/>
      <c r="AU137" s="4"/>
      <c r="AV137" s="4"/>
      <c r="AW137" s="3"/>
      <c r="AX137" s="4"/>
      <c r="AY137" s="4"/>
      <c r="AZ137" s="4"/>
      <c r="BA137" s="4"/>
      <c r="BB137" s="4"/>
      <c r="BC137" s="4"/>
      <c r="BD137" s="3">
        <v>96.48</v>
      </c>
      <c r="BE137" s="4"/>
      <c r="BF137" s="8"/>
      <c r="BG137" s="4"/>
      <c r="BH137" s="4"/>
      <c r="BI137" s="8"/>
      <c r="BQ137" s="9">
        <f>SUM(F137,BD137)</f>
        <v>207.44</v>
      </c>
      <c r="BR137" s="1" t="s">
        <v>271</v>
      </c>
      <c r="BS137" s="5">
        <v>115</v>
      </c>
      <c r="BU137" s="2">
        <f t="shared" si="18"/>
        <v>110.96</v>
      </c>
      <c r="BV137" s="2">
        <f t="shared" si="19"/>
        <v>96.48</v>
      </c>
      <c r="BW137" s="2">
        <f t="shared" si="20"/>
        <v>0</v>
      </c>
      <c r="BX137" s="2">
        <f t="shared" si="21"/>
        <v>0</v>
      </c>
      <c r="BY137" s="2">
        <f t="shared" si="22"/>
        <v>0</v>
      </c>
      <c r="BZ137" s="2">
        <f t="shared" si="23"/>
        <v>0</v>
      </c>
      <c r="CA137" s="2">
        <f t="shared" si="24"/>
        <v>207.44</v>
      </c>
      <c r="CB137" s="2">
        <f t="shared" si="25"/>
        <v>0</v>
      </c>
    </row>
    <row r="138" spans="1:80">
      <c r="A138" s="5">
        <v>116</v>
      </c>
      <c r="B138" s="1" t="s">
        <v>366</v>
      </c>
      <c r="C138" s="1" t="s">
        <v>162</v>
      </c>
      <c r="D138" s="8">
        <v>202.70000000000002</v>
      </c>
      <c r="E138" s="3"/>
      <c r="F138" s="3"/>
      <c r="H138" s="3"/>
      <c r="I138" s="4"/>
      <c r="J138" s="4"/>
      <c r="K138" s="4"/>
      <c r="L138" s="4"/>
      <c r="M138" s="3">
        <v>39.96</v>
      </c>
      <c r="N138" s="4"/>
      <c r="O138" s="3"/>
      <c r="P138" s="4"/>
      <c r="Q138" s="4"/>
      <c r="R138" s="3">
        <v>51.52</v>
      </c>
      <c r="S138" s="4"/>
      <c r="T138" s="4"/>
      <c r="U138" s="4"/>
      <c r="V138" s="3">
        <v>46.620000000000005</v>
      </c>
      <c r="W138" s="4"/>
      <c r="X138" s="3"/>
      <c r="Y138" s="3"/>
      <c r="Z138" s="4"/>
      <c r="AA138" s="3"/>
      <c r="AB138" s="4"/>
      <c r="AC138" s="3"/>
      <c r="AD138" s="4"/>
      <c r="AE138" s="3"/>
      <c r="AF138" s="4"/>
      <c r="AG138" s="3"/>
      <c r="AH138" s="4"/>
      <c r="AW138" s="3">
        <v>64.599999999999994</v>
      </c>
      <c r="BB138" s="3">
        <v>0</v>
      </c>
      <c r="BQ138" s="9">
        <f>SUM(M138,R138,V138,AW138)</f>
        <v>202.70000000000002</v>
      </c>
      <c r="BR138" s="1" t="s">
        <v>366</v>
      </c>
      <c r="BS138" s="5">
        <v>116</v>
      </c>
      <c r="BU138" s="2">
        <f t="shared" si="18"/>
        <v>64.599999999999994</v>
      </c>
      <c r="BV138" s="2">
        <f t="shared" si="19"/>
        <v>51.52</v>
      </c>
      <c r="BW138" s="2">
        <f t="shared" si="20"/>
        <v>46.620000000000005</v>
      </c>
      <c r="BX138" s="2">
        <f t="shared" si="21"/>
        <v>39.96</v>
      </c>
      <c r="BY138" s="2">
        <f t="shared" si="22"/>
        <v>0</v>
      </c>
      <c r="BZ138" s="2">
        <f t="shared" si="23"/>
        <v>0</v>
      </c>
      <c r="CA138" s="2">
        <f t="shared" si="24"/>
        <v>202.70000000000002</v>
      </c>
      <c r="CB138" s="2">
        <f t="shared" si="25"/>
        <v>0</v>
      </c>
    </row>
    <row r="139" spans="1:80">
      <c r="A139" s="5">
        <v>117</v>
      </c>
      <c r="B139" s="1" t="s">
        <v>277</v>
      </c>
      <c r="C139" s="1" t="s">
        <v>28</v>
      </c>
      <c r="D139" s="8">
        <v>199.1</v>
      </c>
      <c r="E139" s="3"/>
      <c r="F139" s="3"/>
      <c r="G139" s="4"/>
      <c r="H139" s="3"/>
      <c r="I139" s="4"/>
      <c r="J139" s="4"/>
      <c r="K139" s="4"/>
      <c r="L139" s="4"/>
      <c r="M139" s="4"/>
      <c r="N139" s="4"/>
      <c r="O139" s="3">
        <v>153.6</v>
      </c>
      <c r="P139" s="4"/>
      <c r="Q139" s="4"/>
      <c r="R139" s="3"/>
      <c r="S139" s="3"/>
      <c r="T139" s="4"/>
      <c r="U139" s="4"/>
      <c r="V139" s="4"/>
      <c r="W139" s="4"/>
      <c r="X139" s="3"/>
      <c r="Y139" s="3"/>
      <c r="Z139" s="4"/>
      <c r="AA139" s="3"/>
      <c r="AB139" s="4"/>
      <c r="AC139" s="3"/>
      <c r="AD139" s="4"/>
      <c r="AE139" s="3"/>
      <c r="AF139" s="4"/>
      <c r="AG139" s="3"/>
      <c r="AH139" s="4"/>
      <c r="AJ139" s="3"/>
      <c r="AK139" s="3"/>
      <c r="AL139" s="3"/>
      <c r="AM139" s="9"/>
      <c r="AN139" s="3"/>
      <c r="AO139" s="3"/>
      <c r="AP139" s="3"/>
      <c r="AQ139" s="9"/>
      <c r="AR139" s="4"/>
      <c r="AS139" s="3"/>
      <c r="AT139" s="4"/>
      <c r="AU139" s="4"/>
      <c r="AV139" s="4"/>
      <c r="AW139" s="4"/>
      <c r="AX139" s="4"/>
      <c r="AY139" s="4"/>
      <c r="AZ139" s="4"/>
      <c r="BA139" s="4"/>
      <c r="BB139" s="3">
        <v>45.5</v>
      </c>
      <c r="BC139" s="4"/>
      <c r="BD139" s="4"/>
      <c r="BE139" s="4"/>
      <c r="BF139" s="8"/>
      <c r="BG139" s="4"/>
      <c r="BH139" s="4"/>
      <c r="BI139" s="8"/>
      <c r="BQ139" s="9">
        <f>SUM(O139,BB139)</f>
        <v>199.1</v>
      </c>
      <c r="BR139" s="1" t="s">
        <v>277</v>
      </c>
      <c r="BS139" s="5">
        <v>117</v>
      </c>
      <c r="BU139" s="2">
        <f t="shared" si="18"/>
        <v>153.6</v>
      </c>
      <c r="BV139" s="2">
        <f t="shared" si="19"/>
        <v>45.5</v>
      </c>
      <c r="BW139" s="2">
        <f t="shared" si="20"/>
        <v>0</v>
      </c>
      <c r="BX139" s="2">
        <f t="shared" si="21"/>
        <v>0</v>
      </c>
      <c r="BY139" s="2">
        <f t="shared" si="22"/>
        <v>0</v>
      </c>
      <c r="BZ139" s="2">
        <f t="shared" si="23"/>
        <v>0</v>
      </c>
      <c r="CA139" s="2">
        <f t="shared" si="24"/>
        <v>199.1</v>
      </c>
      <c r="CB139" s="2">
        <f t="shared" si="25"/>
        <v>0</v>
      </c>
    </row>
    <row r="140" spans="1:80">
      <c r="A140" s="5">
        <v>118</v>
      </c>
      <c r="B140" s="1" t="s">
        <v>301</v>
      </c>
      <c r="C140" s="1" t="s">
        <v>218</v>
      </c>
      <c r="D140" s="8">
        <v>195.09</v>
      </c>
      <c r="E140" s="3"/>
      <c r="F140" s="3">
        <v>0</v>
      </c>
      <c r="H140" s="3"/>
      <c r="I140" s="4"/>
      <c r="J140" s="4"/>
      <c r="K140" s="4"/>
      <c r="L140" s="4"/>
      <c r="M140" s="4"/>
      <c r="N140" s="4"/>
      <c r="O140" s="4"/>
      <c r="P140" s="4"/>
      <c r="Q140" s="4"/>
      <c r="R140" s="3"/>
      <c r="S140" s="3"/>
      <c r="T140" s="4"/>
      <c r="U140" s="4"/>
      <c r="V140" s="4"/>
      <c r="W140" s="3">
        <v>54.500000000000007</v>
      </c>
      <c r="X140" s="3"/>
      <c r="Y140" s="3"/>
      <c r="Z140" s="3">
        <v>41.99</v>
      </c>
      <c r="AA140" s="3"/>
      <c r="AB140" s="3"/>
      <c r="AC140" s="3"/>
      <c r="AD140" s="3"/>
      <c r="AE140" s="3"/>
      <c r="AF140" s="3"/>
      <c r="AG140" s="3"/>
      <c r="AH140" s="3"/>
      <c r="AJ140" s="4"/>
      <c r="AK140" s="4"/>
      <c r="AL140" s="4"/>
      <c r="AM140" s="8"/>
      <c r="AN140" s="4"/>
      <c r="AO140" s="4"/>
      <c r="AP140" s="4"/>
      <c r="AQ140" s="8"/>
      <c r="AR140" s="4"/>
      <c r="AS140" s="3">
        <v>0</v>
      </c>
      <c r="AT140" s="4"/>
      <c r="AU140" s="4"/>
      <c r="AV140" s="3">
        <v>55.000000000000007</v>
      </c>
      <c r="AW140" s="4"/>
      <c r="AX140" s="4"/>
      <c r="AY140" s="4"/>
      <c r="AZ140" s="4"/>
      <c r="BA140" s="3">
        <v>43.6</v>
      </c>
      <c r="BB140" s="4"/>
      <c r="BC140" s="4"/>
      <c r="BD140" s="4"/>
      <c r="BE140" s="4"/>
      <c r="BQ140" s="9">
        <f>SUM(W140,Z140,AV140,BA140)</f>
        <v>195.09</v>
      </c>
      <c r="BR140" s="1" t="s">
        <v>301</v>
      </c>
      <c r="BS140" s="5">
        <v>118</v>
      </c>
      <c r="BU140" s="2">
        <f t="shared" si="18"/>
        <v>55.000000000000007</v>
      </c>
      <c r="BV140" s="2">
        <f t="shared" si="19"/>
        <v>54.500000000000007</v>
      </c>
      <c r="BW140" s="2">
        <f t="shared" si="20"/>
        <v>43.6</v>
      </c>
      <c r="BX140" s="2">
        <f t="shared" si="21"/>
        <v>41.99</v>
      </c>
      <c r="BY140" s="2">
        <f t="shared" si="22"/>
        <v>0</v>
      </c>
      <c r="BZ140" s="2">
        <f t="shared" si="23"/>
        <v>0</v>
      </c>
      <c r="CA140" s="2">
        <f t="shared" si="24"/>
        <v>195.09000000000003</v>
      </c>
      <c r="CB140" s="2">
        <f t="shared" si="25"/>
        <v>0</v>
      </c>
    </row>
    <row r="141" spans="1:80">
      <c r="A141" s="5">
        <v>119</v>
      </c>
      <c r="B141" s="1" t="s">
        <v>173</v>
      </c>
      <c r="C141" s="1" t="s">
        <v>282</v>
      </c>
      <c r="D141" s="8">
        <v>194.91</v>
      </c>
      <c r="E141" s="3"/>
      <c r="F141" s="3"/>
      <c r="G141" s="3">
        <v>54.91</v>
      </c>
      <c r="H141" s="3">
        <v>0</v>
      </c>
      <c r="I141" s="4"/>
      <c r="J141" s="4"/>
      <c r="K141" s="4"/>
      <c r="L141" s="4"/>
      <c r="M141" s="4"/>
      <c r="N141" s="3">
        <v>140</v>
      </c>
      <c r="O141" s="3"/>
      <c r="P141" s="4"/>
      <c r="Q141" s="4"/>
      <c r="R141" s="3"/>
      <c r="S141" s="3"/>
      <c r="T141" s="4"/>
      <c r="U141" s="4"/>
      <c r="V141" s="4"/>
      <c r="W141" s="4"/>
      <c r="X141" s="3"/>
      <c r="Y141" s="3"/>
      <c r="Z141" s="4"/>
      <c r="AA141" s="3"/>
      <c r="AB141" s="4"/>
      <c r="AC141" s="3"/>
      <c r="AD141" s="4"/>
      <c r="AE141" s="3"/>
      <c r="AF141" s="4"/>
      <c r="AG141" s="3"/>
      <c r="AH141" s="4"/>
      <c r="AJ141" s="3"/>
      <c r="AK141" s="3"/>
      <c r="AL141" s="3"/>
      <c r="AM141" s="9"/>
      <c r="AN141" s="3"/>
      <c r="AO141" s="3"/>
      <c r="AP141" s="3"/>
      <c r="AQ141" s="9"/>
      <c r="AR141" s="4"/>
      <c r="AS141" s="3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8"/>
      <c r="BG141" s="4"/>
      <c r="BH141" s="4"/>
      <c r="BI141" s="8"/>
      <c r="BQ141" s="9">
        <f>SUM(G141,N141)</f>
        <v>194.91</v>
      </c>
      <c r="BR141" s="1" t="s">
        <v>173</v>
      </c>
      <c r="BS141" s="5">
        <v>119</v>
      </c>
      <c r="BU141" s="2">
        <f t="shared" si="18"/>
        <v>140</v>
      </c>
      <c r="BV141" s="2">
        <f t="shared" si="19"/>
        <v>54.91</v>
      </c>
      <c r="BW141" s="2">
        <f t="shared" si="20"/>
        <v>0</v>
      </c>
      <c r="BX141" s="2">
        <f t="shared" si="21"/>
        <v>0</v>
      </c>
      <c r="BY141" s="2">
        <f t="shared" si="22"/>
        <v>0</v>
      </c>
      <c r="BZ141" s="2">
        <f t="shared" si="23"/>
        <v>0</v>
      </c>
      <c r="CA141" s="2">
        <f t="shared" si="24"/>
        <v>194.91</v>
      </c>
      <c r="CB141" s="2">
        <f t="shared" si="25"/>
        <v>0</v>
      </c>
    </row>
    <row r="142" spans="1:80">
      <c r="A142" s="5">
        <v>120</v>
      </c>
      <c r="B142" s="1" t="s">
        <v>203</v>
      </c>
      <c r="C142" s="1" t="s">
        <v>48</v>
      </c>
      <c r="D142" s="8">
        <v>194.17</v>
      </c>
      <c r="E142" s="3"/>
      <c r="F142" s="3">
        <v>0</v>
      </c>
      <c r="G142" s="4"/>
      <c r="H142" s="3"/>
      <c r="I142" s="4"/>
      <c r="J142" s="4"/>
      <c r="K142" s="4"/>
      <c r="L142" s="4"/>
      <c r="M142" s="4"/>
      <c r="N142" s="4"/>
      <c r="O142" s="3">
        <v>132.79999999999998</v>
      </c>
      <c r="P142" s="4"/>
      <c r="Q142" s="4"/>
      <c r="R142" s="4"/>
      <c r="S142" s="4"/>
      <c r="T142" s="4"/>
      <c r="U142" s="4"/>
      <c r="V142" s="4"/>
      <c r="W142" s="4"/>
      <c r="X142" s="3"/>
      <c r="Y142" s="3"/>
      <c r="Z142" s="3">
        <v>61.37</v>
      </c>
      <c r="AA142" s="3"/>
      <c r="AB142" s="3"/>
      <c r="AC142" s="3"/>
      <c r="AD142" s="3"/>
      <c r="AE142" s="3"/>
      <c r="AF142" s="3"/>
      <c r="AG142" s="3"/>
      <c r="AH142" s="3"/>
      <c r="AJ142" s="3"/>
      <c r="AK142" s="3"/>
      <c r="AL142" s="3"/>
      <c r="AM142" s="9"/>
      <c r="AN142" s="3"/>
      <c r="AO142" s="3"/>
      <c r="AP142" s="3"/>
      <c r="AQ142" s="9"/>
      <c r="AR142" s="4"/>
      <c r="AS142" s="3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8"/>
      <c r="BG142" s="4"/>
      <c r="BH142" s="4"/>
      <c r="BI142" s="8"/>
      <c r="BP142" s="9"/>
      <c r="BQ142" s="9">
        <f>SUM(O142,Z142)</f>
        <v>194.17</v>
      </c>
      <c r="BR142" s="1" t="s">
        <v>203</v>
      </c>
      <c r="BS142" s="5">
        <v>120</v>
      </c>
      <c r="BU142" s="2">
        <f t="shared" si="18"/>
        <v>132.79999999999998</v>
      </c>
      <c r="BV142" s="2">
        <f t="shared" si="19"/>
        <v>61.37</v>
      </c>
      <c r="BW142" s="2">
        <f t="shared" si="20"/>
        <v>0</v>
      </c>
      <c r="BX142" s="2">
        <f t="shared" si="21"/>
        <v>0</v>
      </c>
      <c r="BY142" s="2">
        <f t="shared" si="22"/>
        <v>0</v>
      </c>
      <c r="BZ142" s="2">
        <f t="shared" si="23"/>
        <v>0</v>
      </c>
      <c r="CA142" s="2">
        <f t="shared" si="24"/>
        <v>194.17</v>
      </c>
      <c r="CB142" s="2">
        <f t="shared" si="25"/>
        <v>0</v>
      </c>
    </row>
    <row r="143" spans="1:80">
      <c r="A143" s="5">
        <v>121</v>
      </c>
      <c r="B143" s="1" t="s">
        <v>512</v>
      </c>
      <c r="C143" s="1" t="s">
        <v>225</v>
      </c>
      <c r="D143" s="8">
        <v>192.79000000000002</v>
      </c>
      <c r="E143" s="3"/>
      <c r="F143" s="3"/>
      <c r="G143" s="4"/>
      <c r="H143" s="3"/>
      <c r="I143" s="4"/>
      <c r="J143" s="4"/>
      <c r="K143" s="3">
        <v>37.57</v>
      </c>
      <c r="L143" s="4"/>
      <c r="M143" s="4"/>
      <c r="N143" s="3">
        <v>0</v>
      </c>
      <c r="O143" s="4"/>
      <c r="P143" s="4"/>
      <c r="Q143" s="4"/>
      <c r="R143" s="3"/>
      <c r="S143" s="3"/>
      <c r="T143" s="4"/>
      <c r="U143" s="3">
        <v>52.56</v>
      </c>
      <c r="V143" s="4"/>
      <c r="W143" s="4"/>
      <c r="X143" s="3">
        <v>60.8</v>
      </c>
      <c r="Y143" s="3"/>
      <c r="Z143" s="4"/>
      <c r="AA143" s="3"/>
      <c r="AB143" s="4"/>
      <c r="AC143" s="3"/>
      <c r="AD143" s="4"/>
      <c r="AE143" s="3"/>
      <c r="AF143" s="4"/>
      <c r="AG143" s="3"/>
      <c r="AH143" s="4"/>
      <c r="AJ143" s="3"/>
      <c r="AK143" s="3"/>
      <c r="AL143" s="3"/>
      <c r="AM143" s="9"/>
      <c r="AN143" s="3"/>
      <c r="AO143" s="3"/>
      <c r="AP143" s="3"/>
      <c r="AQ143" s="9"/>
      <c r="AR143" s="4"/>
      <c r="AS143" s="3"/>
      <c r="AT143" s="4"/>
      <c r="AU143" s="4"/>
      <c r="AV143" s="4"/>
      <c r="AW143" s="4"/>
      <c r="AX143" s="4"/>
      <c r="AY143" s="4"/>
      <c r="AZ143" s="4"/>
      <c r="BA143" s="4"/>
      <c r="BB143" s="4"/>
      <c r="BC143" s="3">
        <v>41.86</v>
      </c>
      <c r="BD143" s="4"/>
      <c r="BE143" s="4"/>
      <c r="BF143" s="8"/>
      <c r="BG143" s="4"/>
      <c r="BH143" s="4"/>
      <c r="BI143" s="8"/>
      <c r="BQ143" s="9">
        <f>SUM(K143,U143,X143,BC143)</f>
        <v>192.79000000000002</v>
      </c>
      <c r="BR143" s="1" t="s">
        <v>512</v>
      </c>
      <c r="BS143" s="5">
        <v>121</v>
      </c>
      <c r="BU143" s="2">
        <f t="shared" si="18"/>
        <v>60.8</v>
      </c>
      <c r="BV143" s="2">
        <f t="shared" si="19"/>
        <v>52.56</v>
      </c>
      <c r="BW143" s="2">
        <f t="shared" si="20"/>
        <v>41.86</v>
      </c>
      <c r="BX143" s="2">
        <f t="shared" si="21"/>
        <v>37.57</v>
      </c>
      <c r="BY143" s="2">
        <f t="shared" si="22"/>
        <v>0</v>
      </c>
      <c r="BZ143" s="2">
        <f t="shared" si="23"/>
        <v>0</v>
      </c>
      <c r="CA143" s="2">
        <f t="shared" si="24"/>
        <v>192.79</v>
      </c>
      <c r="CB143" s="2">
        <f t="shared" si="25"/>
        <v>0</v>
      </c>
    </row>
    <row r="144" spans="1:80">
      <c r="A144" s="5">
        <v>122</v>
      </c>
      <c r="B144" s="1" t="s">
        <v>109</v>
      </c>
      <c r="C144" s="1" t="s">
        <v>110</v>
      </c>
      <c r="D144" s="8">
        <v>181.70000000000002</v>
      </c>
      <c r="E144" s="3"/>
      <c r="F144" s="3"/>
      <c r="G144" s="4"/>
      <c r="H144" s="3"/>
      <c r="I144" s="4"/>
      <c r="J144" s="4"/>
      <c r="K144" s="4"/>
      <c r="L144" s="4"/>
      <c r="M144" s="4"/>
      <c r="N144" s="4"/>
      <c r="O144" s="4"/>
      <c r="P144" s="4"/>
      <c r="Q144" s="4"/>
      <c r="R144" s="3"/>
      <c r="S144" s="3"/>
      <c r="T144" s="3"/>
      <c r="U144" s="4"/>
      <c r="V144" s="3">
        <v>46.2</v>
      </c>
      <c r="W144" s="4"/>
      <c r="X144" s="3"/>
      <c r="Y144" s="3"/>
      <c r="Z144" s="4"/>
      <c r="AA144" s="3"/>
      <c r="AB144" s="4"/>
      <c r="AC144" s="3"/>
      <c r="AD144" s="4"/>
      <c r="AE144" s="3"/>
      <c r="AF144" s="4"/>
      <c r="AG144" s="3"/>
      <c r="AH144" s="4"/>
      <c r="AJ144" s="3"/>
      <c r="AK144" s="3"/>
      <c r="AL144" s="3"/>
      <c r="AM144" s="9"/>
      <c r="AN144" s="3"/>
      <c r="AO144" s="3"/>
      <c r="AP144" s="3"/>
      <c r="AQ144" s="9"/>
      <c r="AR144" s="3">
        <v>55.500000000000007</v>
      </c>
      <c r="AS144" s="3"/>
      <c r="AT144" s="4"/>
      <c r="AU144" s="4"/>
      <c r="AV144" s="4"/>
      <c r="AW144" s="3">
        <v>80</v>
      </c>
      <c r="AX144" s="4"/>
      <c r="AY144" s="4"/>
      <c r="AZ144" s="4"/>
      <c r="BA144" s="4"/>
      <c r="BB144" s="4"/>
      <c r="BC144" s="4"/>
      <c r="BD144" s="3"/>
      <c r="BE144" s="4"/>
      <c r="BF144" s="8"/>
      <c r="BG144" s="4"/>
      <c r="BH144" s="4"/>
      <c r="BI144" s="8"/>
      <c r="BP144" s="9"/>
      <c r="BQ144" s="9">
        <f>SUM(V144,AR144,AW144)</f>
        <v>181.70000000000002</v>
      </c>
      <c r="BR144" s="1" t="s">
        <v>109</v>
      </c>
      <c r="BS144" s="5">
        <v>122</v>
      </c>
      <c r="BT144" s="5"/>
      <c r="BU144" s="2">
        <f t="shared" si="18"/>
        <v>80</v>
      </c>
      <c r="BV144" s="2">
        <f t="shared" si="19"/>
        <v>55.500000000000007</v>
      </c>
      <c r="BW144" s="2">
        <f t="shared" si="20"/>
        <v>46.2</v>
      </c>
      <c r="BX144" s="2">
        <f t="shared" si="21"/>
        <v>0</v>
      </c>
      <c r="BY144" s="2">
        <f t="shared" si="22"/>
        <v>0</v>
      </c>
      <c r="BZ144" s="2">
        <f t="shared" si="23"/>
        <v>0</v>
      </c>
      <c r="CA144" s="2">
        <f t="shared" si="24"/>
        <v>181.7</v>
      </c>
      <c r="CB144" s="2">
        <f t="shared" si="25"/>
        <v>0</v>
      </c>
    </row>
    <row r="145" spans="1:80">
      <c r="A145" s="5">
        <v>123</v>
      </c>
      <c r="B145" s="1" t="s">
        <v>123</v>
      </c>
      <c r="C145" s="1" t="s">
        <v>254</v>
      </c>
      <c r="D145" s="8">
        <v>178.93</v>
      </c>
      <c r="E145" s="3"/>
      <c r="F145" s="3"/>
      <c r="G145" s="4"/>
      <c r="H145" s="3"/>
      <c r="I145" s="3">
        <v>64</v>
      </c>
      <c r="J145" s="4"/>
      <c r="K145" s="4"/>
      <c r="L145" s="4"/>
      <c r="M145" s="4"/>
      <c r="N145" s="4"/>
      <c r="O145" s="3"/>
      <c r="P145" s="4"/>
      <c r="Q145" s="3"/>
      <c r="R145" s="4"/>
      <c r="S145" s="4"/>
      <c r="T145" s="4"/>
      <c r="U145" s="4"/>
      <c r="V145" s="4"/>
      <c r="W145" s="3">
        <v>53.75</v>
      </c>
      <c r="X145" s="3"/>
      <c r="Y145" s="3"/>
      <c r="Z145" s="3">
        <v>61.180000000000007</v>
      </c>
      <c r="AA145" s="3"/>
      <c r="AB145" s="3"/>
      <c r="AC145" s="3"/>
      <c r="AD145" s="3"/>
      <c r="AE145" s="3"/>
      <c r="AF145" s="3"/>
      <c r="AG145" s="3"/>
      <c r="AH145" s="3"/>
      <c r="AJ145" s="3"/>
      <c r="AK145" s="3"/>
      <c r="AL145" s="3"/>
      <c r="AM145" s="9"/>
      <c r="AN145" s="3"/>
      <c r="AO145" s="3"/>
      <c r="AP145" s="3"/>
      <c r="AQ145" s="9"/>
      <c r="AR145" s="4"/>
      <c r="AS145" s="3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8"/>
      <c r="BG145" s="4"/>
      <c r="BH145" s="4"/>
      <c r="BI145" s="8"/>
      <c r="BQ145" s="9">
        <f>SUM(I145,W145,Z145)</f>
        <v>178.93</v>
      </c>
      <c r="BR145" s="1" t="s">
        <v>123</v>
      </c>
      <c r="BS145" s="5">
        <v>123</v>
      </c>
      <c r="BU145" s="2">
        <f t="shared" si="18"/>
        <v>64</v>
      </c>
      <c r="BV145" s="2">
        <f t="shared" si="19"/>
        <v>61.180000000000007</v>
      </c>
      <c r="BW145" s="2">
        <f t="shared" si="20"/>
        <v>53.75</v>
      </c>
      <c r="BX145" s="2">
        <f t="shared" si="21"/>
        <v>0</v>
      </c>
      <c r="BY145" s="2">
        <f t="shared" si="22"/>
        <v>0</v>
      </c>
      <c r="BZ145" s="2">
        <f t="shared" si="23"/>
        <v>0</v>
      </c>
      <c r="CA145" s="2">
        <f t="shared" si="24"/>
        <v>178.93</v>
      </c>
      <c r="CB145" s="2">
        <f t="shared" si="25"/>
        <v>0</v>
      </c>
    </row>
    <row r="146" spans="1:80">
      <c r="A146" s="5">
        <v>124</v>
      </c>
      <c r="B146" s="1" t="s">
        <v>507</v>
      </c>
      <c r="C146" s="1" t="s">
        <v>499</v>
      </c>
      <c r="D146" s="8">
        <v>174.08</v>
      </c>
      <c r="X146" s="3">
        <v>174.08</v>
      </c>
      <c r="Y146" s="3"/>
      <c r="AA146" s="3"/>
      <c r="AC146" s="3"/>
      <c r="AE146" s="3"/>
      <c r="AG146" s="3"/>
      <c r="AI146" s="5"/>
      <c r="BJ146" s="5"/>
      <c r="BK146" s="5"/>
      <c r="BL146" s="5"/>
      <c r="BM146" s="5"/>
      <c r="BQ146" s="9">
        <f>SUM(X146)</f>
        <v>174.08</v>
      </c>
      <c r="BR146" s="1" t="s">
        <v>507</v>
      </c>
      <c r="BS146" s="5">
        <v>124</v>
      </c>
      <c r="BU146" s="2">
        <f t="shared" si="18"/>
        <v>174.08</v>
      </c>
      <c r="BV146" s="2">
        <f t="shared" si="19"/>
        <v>0</v>
      </c>
      <c r="BW146" s="2">
        <f t="shared" si="20"/>
        <v>0</v>
      </c>
      <c r="BX146" s="2">
        <f t="shared" si="21"/>
        <v>0</v>
      </c>
      <c r="BY146" s="2">
        <f t="shared" si="22"/>
        <v>0</v>
      </c>
      <c r="BZ146" s="2">
        <f t="shared" si="23"/>
        <v>0</v>
      </c>
      <c r="CA146" s="2">
        <f t="shared" si="24"/>
        <v>174.08</v>
      </c>
      <c r="CB146" s="2">
        <f t="shared" si="25"/>
        <v>0</v>
      </c>
    </row>
    <row r="147" spans="1:80">
      <c r="A147" s="5">
        <v>125</v>
      </c>
      <c r="B147" s="1" t="s">
        <v>323</v>
      </c>
      <c r="C147" s="1" t="s">
        <v>324</v>
      </c>
      <c r="D147" s="8">
        <v>172.99</v>
      </c>
      <c r="E147" s="3"/>
      <c r="F147" s="3"/>
      <c r="H147" s="3"/>
      <c r="I147" s="4"/>
      <c r="J147" s="4"/>
      <c r="K147" s="4"/>
      <c r="L147" s="4"/>
      <c r="M147" s="4"/>
      <c r="N147" s="4"/>
      <c r="O147" s="4"/>
      <c r="P147" s="4"/>
      <c r="Q147" s="4"/>
      <c r="R147" s="3"/>
      <c r="S147" s="3"/>
      <c r="T147" s="4"/>
      <c r="U147" s="4"/>
      <c r="V147" s="4"/>
      <c r="W147" s="4"/>
      <c r="X147" s="3"/>
      <c r="Y147" s="3"/>
      <c r="Z147" s="4"/>
      <c r="AA147" s="3"/>
      <c r="AB147" s="4"/>
      <c r="AC147" s="3"/>
      <c r="AD147" s="4"/>
      <c r="AE147" s="3"/>
      <c r="AF147" s="4"/>
      <c r="AG147" s="3"/>
      <c r="AH147" s="4"/>
      <c r="AS147" s="3">
        <v>82.88</v>
      </c>
      <c r="AT147" s="3">
        <v>35.36</v>
      </c>
      <c r="AV147" s="3">
        <v>54.75</v>
      </c>
      <c r="BQ147" s="9">
        <f>SUM(AS147,AT147,AV147)</f>
        <v>172.99</v>
      </c>
      <c r="BR147" s="1" t="s">
        <v>323</v>
      </c>
      <c r="BS147" s="5">
        <v>125</v>
      </c>
      <c r="BU147" s="2">
        <f t="shared" si="18"/>
        <v>82.88</v>
      </c>
      <c r="BV147" s="2">
        <f t="shared" si="19"/>
        <v>54.75</v>
      </c>
      <c r="BW147" s="2">
        <f t="shared" si="20"/>
        <v>35.36</v>
      </c>
      <c r="BX147" s="2">
        <f t="shared" si="21"/>
        <v>0</v>
      </c>
      <c r="BY147" s="2">
        <f t="shared" si="22"/>
        <v>0</v>
      </c>
      <c r="BZ147" s="2">
        <f t="shared" si="23"/>
        <v>0</v>
      </c>
      <c r="CA147" s="2">
        <f t="shared" si="24"/>
        <v>172.99</v>
      </c>
      <c r="CB147" s="2">
        <f t="shared" si="25"/>
        <v>0</v>
      </c>
    </row>
    <row r="148" spans="1:80">
      <c r="A148" s="5">
        <v>126</v>
      </c>
      <c r="B148" s="1" t="s">
        <v>199</v>
      </c>
      <c r="C148" s="1" t="s">
        <v>401</v>
      </c>
      <c r="D148" s="8">
        <v>172.79000000000002</v>
      </c>
      <c r="E148" s="3"/>
      <c r="F148" s="3"/>
      <c r="G148" s="4"/>
      <c r="H148" s="3"/>
      <c r="I148" s="4"/>
      <c r="J148" s="4"/>
      <c r="K148" s="4"/>
      <c r="L148" s="3">
        <v>45</v>
      </c>
      <c r="M148" s="4"/>
      <c r="N148" s="3"/>
      <c r="O148" s="3"/>
      <c r="P148" s="4"/>
      <c r="Q148" s="3">
        <v>41.99</v>
      </c>
      <c r="R148" s="4"/>
      <c r="S148" s="4"/>
      <c r="T148" s="4"/>
      <c r="U148" s="4"/>
      <c r="V148" s="3"/>
      <c r="W148" s="4"/>
      <c r="X148" s="3"/>
      <c r="Y148" s="3"/>
      <c r="Z148" s="4"/>
      <c r="AA148" s="3"/>
      <c r="AB148" s="4"/>
      <c r="AC148" s="3"/>
      <c r="AD148" s="4"/>
      <c r="AE148" s="3"/>
      <c r="AF148" s="4"/>
      <c r="AG148" s="3"/>
      <c r="AH148" s="4"/>
      <c r="AJ148" s="3"/>
      <c r="AK148" s="3"/>
      <c r="AL148" s="3"/>
      <c r="AM148" s="9"/>
      <c r="AN148" s="3"/>
      <c r="AO148" s="3"/>
      <c r="AP148" s="3"/>
      <c r="AQ148" s="9"/>
      <c r="AR148" s="4"/>
      <c r="AS148" s="3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8"/>
      <c r="BG148" s="4"/>
      <c r="BH148" s="4"/>
      <c r="BI148" s="8"/>
      <c r="BO148" s="3">
        <v>85.8</v>
      </c>
      <c r="BP148" s="9"/>
      <c r="BQ148" s="9">
        <f>SUM(L148,Q148,BO148)</f>
        <v>172.79000000000002</v>
      </c>
      <c r="BR148" s="1" t="s">
        <v>199</v>
      </c>
      <c r="BS148" s="5">
        <v>126</v>
      </c>
      <c r="BU148" s="2">
        <f t="shared" si="18"/>
        <v>85.8</v>
      </c>
      <c r="BV148" s="2">
        <f t="shared" si="19"/>
        <v>45</v>
      </c>
      <c r="BW148" s="2">
        <f t="shared" si="20"/>
        <v>41.99</v>
      </c>
      <c r="BX148" s="2">
        <f t="shared" si="21"/>
        <v>0</v>
      </c>
      <c r="BY148" s="2">
        <f t="shared" si="22"/>
        <v>0</v>
      </c>
      <c r="BZ148" s="2">
        <f t="shared" si="23"/>
        <v>0</v>
      </c>
      <c r="CA148" s="2">
        <f t="shared" si="24"/>
        <v>172.79000000000002</v>
      </c>
      <c r="CB148" s="2">
        <f t="shared" si="25"/>
        <v>0</v>
      </c>
    </row>
    <row r="149" spans="1:80">
      <c r="A149" s="5">
        <v>127</v>
      </c>
      <c r="B149" s="1" t="s">
        <v>158</v>
      </c>
      <c r="C149" s="1" t="s">
        <v>266</v>
      </c>
      <c r="D149" s="8">
        <v>170.73000000000002</v>
      </c>
      <c r="E149" s="3"/>
      <c r="F149" s="3"/>
      <c r="G149" s="4"/>
      <c r="H149" s="3"/>
      <c r="I149" s="4"/>
      <c r="J149" s="4"/>
      <c r="K149" s="3">
        <v>37.06</v>
      </c>
      <c r="L149" s="4"/>
      <c r="M149" s="4"/>
      <c r="N149" s="4"/>
      <c r="O149" s="4"/>
      <c r="P149" s="4"/>
      <c r="Q149" s="4"/>
      <c r="R149" s="4"/>
      <c r="S149" s="4"/>
      <c r="T149" s="3">
        <v>87.68</v>
      </c>
      <c r="U149" s="4"/>
      <c r="V149" s="3"/>
      <c r="W149" s="4"/>
      <c r="X149" s="3"/>
      <c r="Y149" s="3"/>
      <c r="Z149" s="4"/>
      <c r="AA149" s="3"/>
      <c r="AB149" s="4"/>
      <c r="AC149" s="3"/>
      <c r="AD149" s="4"/>
      <c r="AE149" s="3"/>
      <c r="AF149" s="4"/>
      <c r="AG149" s="3"/>
      <c r="AH149" s="4"/>
      <c r="AJ149" s="3"/>
      <c r="AK149" s="3"/>
      <c r="AL149" s="3"/>
      <c r="AM149" s="9"/>
      <c r="AN149" s="3"/>
      <c r="AO149" s="3"/>
      <c r="AP149" s="3"/>
      <c r="AQ149" s="9"/>
      <c r="AR149" s="4"/>
      <c r="AS149" s="3"/>
      <c r="AT149" s="4"/>
      <c r="AU149" s="4"/>
      <c r="AV149" s="3"/>
      <c r="AW149" s="4"/>
      <c r="AX149" s="4"/>
      <c r="AY149" s="4"/>
      <c r="AZ149" s="4"/>
      <c r="BA149" s="4"/>
      <c r="BB149" s="4"/>
      <c r="BC149" s="4"/>
      <c r="BD149" s="4"/>
      <c r="BE149" s="3">
        <v>45.99</v>
      </c>
      <c r="BF149" s="8"/>
      <c r="BG149" s="4"/>
      <c r="BH149" s="4"/>
      <c r="BI149" s="8"/>
      <c r="BQ149" s="9">
        <f>SUM(K149,T149,BE149)</f>
        <v>170.73000000000002</v>
      </c>
      <c r="BR149" s="1" t="s">
        <v>158</v>
      </c>
      <c r="BS149" s="5">
        <v>127</v>
      </c>
      <c r="BU149" s="2">
        <f t="shared" si="18"/>
        <v>87.68</v>
      </c>
      <c r="BV149" s="2">
        <f t="shared" si="19"/>
        <v>45.99</v>
      </c>
      <c r="BW149" s="2">
        <f t="shared" si="20"/>
        <v>37.06</v>
      </c>
      <c r="BX149" s="2">
        <f t="shared" si="21"/>
        <v>0</v>
      </c>
      <c r="BY149" s="2">
        <f t="shared" si="22"/>
        <v>0</v>
      </c>
      <c r="BZ149" s="2">
        <f t="shared" si="23"/>
        <v>0</v>
      </c>
      <c r="CA149" s="2">
        <f t="shared" si="24"/>
        <v>170.73000000000002</v>
      </c>
      <c r="CB149" s="2">
        <f t="shared" si="25"/>
        <v>0</v>
      </c>
    </row>
    <row r="150" spans="1:80">
      <c r="A150" s="5">
        <v>128</v>
      </c>
      <c r="B150" s="1" t="s">
        <v>367</v>
      </c>
      <c r="C150" s="1" t="s">
        <v>162</v>
      </c>
      <c r="D150" s="8">
        <v>167.59</v>
      </c>
      <c r="E150" s="3"/>
      <c r="F150" s="3"/>
      <c r="H150" s="3"/>
      <c r="I150" s="4"/>
      <c r="J150" s="4"/>
      <c r="K150" s="4"/>
      <c r="L150" s="4"/>
      <c r="M150" s="4"/>
      <c r="N150" s="4"/>
      <c r="O150" s="4"/>
      <c r="P150" s="4"/>
      <c r="Q150" s="4"/>
      <c r="R150" s="3">
        <v>35.36</v>
      </c>
      <c r="S150" s="4"/>
      <c r="T150" s="4"/>
      <c r="U150" s="4"/>
      <c r="V150" s="3">
        <v>67.83</v>
      </c>
      <c r="W150" s="4"/>
      <c r="X150" s="3"/>
      <c r="Y150" s="3"/>
      <c r="Z150" s="4"/>
      <c r="AA150" s="3"/>
      <c r="AB150" s="4"/>
      <c r="AC150" s="3"/>
      <c r="AD150" s="4"/>
      <c r="AE150" s="3"/>
      <c r="AF150" s="4"/>
      <c r="AG150" s="3"/>
      <c r="AH150" s="4"/>
      <c r="AW150" s="3">
        <v>64.400000000000006</v>
      </c>
      <c r="BQ150" s="9">
        <f>SUM(R150,V150,AW150)</f>
        <v>167.59</v>
      </c>
      <c r="BR150" s="1" t="s">
        <v>367</v>
      </c>
      <c r="BS150" s="5">
        <v>128</v>
      </c>
      <c r="BU150" s="2">
        <f t="shared" si="18"/>
        <v>67.83</v>
      </c>
      <c r="BV150" s="2">
        <f t="shared" si="19"/>
        <v>64.400000000000006</v>
      </c>
      <c r="BW150" s="2">
        <f t="shared" si="20"/>
        <v>35.36</v>
      </c>
      <c r="BX150" s="2">
        <f t="shared" si="21"/>
        <v>0</v>
      </c>
      <c r="BY150" s="2">
        <f t="shared" si="22"/>
        <v>0</v>
      </c>
      <c r="BZ150" s="2">
        <f t="shared" si="23"/>
        <v>0</v>
      </c>
      <c r="CA150" s="2">
        <f t="shared" si="24"/>
        <v>167.59000000000003</v>
      </c>
      <c r="CB150" s="2">
        <f t="shared" si="25"/>
        <v>0</v>
      </c>
    </row>
    <row r="151" spans="1:80">
      <c r="A151" s="5">
        <v>129</v>
      </c>
      <c r="B151" s="1" t="s">
        <v>143</v>
      </c>
      <c r="C151" s="1" t="s">
        <v>42</v>
      </c>
      <c r="D151" s="8">
        <v>167.44</v>
      </c>
      <c r="E151" s="3"/>
      <c r="F151" s="3"/>
      <c r="G151" s="4"/>
      <c r="H151" s="3"/>
      <c r="I151" s="4"/>
      <c r="J151" s="4"/>
      <c r="K151" s="4"/>
      <c r="L151" s="4"/>
      <c r="M151" s="4"/>
      <c r="N151" s="3">
        <v>90.160000000000011</v>
      </c>
      <c r="O151" s="4"/>
      <c r="P151" s="4"/>
      <c r="Q151" s="4"/>
      <c r="R151" s="4"/>
      <c r="S151" s="4"/>
      <c r="T151" s="4"/>
      <c r="U151" s="4"/>
      <c r="V151" s="3"/>
      <c r="W151" s="4"/>
      <c r="X151" s="3"/>
      <c r="Y151" s="3"/>
      <c r="Z151" s="4"/>
      <c r="AA151" s="3"/>
      <c r="AB151" s="4"/>
      <c r="AC151" s="3"/>
      <c r="AD151" s="4"/>
      <c r="AE151" s="3"/>
      <c r="AF151" s="4"/>
      <c r="AG151" s="3"/>
      <c r="AH151" s="4"/>
      <c r="AJ151" s="3"/>
      <c r="AK151" s="3"/>
      <c r="AL151" s="3"/>
      <c r="AM151" s="9"/>
      <c r="AN151" s="3"/>
      <c r="AO151" s="3"/>
      <c r="AP151" s="3"/>
      <c r="AQ151" s="9"/>
      <c r="AR151" s="4"/>
      <c r="AS151" s="3">
        <v>77.28</v>
      </c>
      <c r="AT151" s="4"/>
      <c r="AU151" s="3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8"/>
      <c r="BG151" s="4"/>
      <c r="BH151" s="4"/>
      <c r="BI151" s="8"/>
      <c r="BQ151" s="9">
        <f>SUM(N151,AS151)</f>
        <v>167.44</v>
      </c>
      <c r="BR151" s="1" t="s">
        <v>143</v>
      </c>
      <c r="BS151" s="5">
        <v>129</v>
      </c>
      <c r="BU151" s="2">
        <f t="shared" si="18"/>
        <v>90.160000000000011</v>
      </c>
      <c r="BV151" s="2">
        <f t="shared" si="19"/>
        <v>77.28</v>
      </c>
      <c r="BW151" s="2">
        <f t="shared" si="20"/>
        <v>0</v>
      </c>
      <c r="BX151" s="2">
        <f t="shared" si="21"/>
        <v>0</v>
      </c>
      <c r="BY151" s="2">
        <f t="shared" si="22"/>
        <v>0</v>
      </c>
      <c r="BZ151" s="2">
        <f t="shared" si="23"/>
        <v>0</v>
      </c>
      <c r="CA151" s="2">
        <f t="shared" si="24"/>
        <v>167.44</v>
      </c>
      <c r="CB151" s="2">
        <f t="shared" si="25"/>
        <v>0</v>
      </c>
    </row>
    <row r="152" spans="1:80">
      <c r="A152" s="5">
        <v>130</v>
      </c>
      <c r="B152" s="1" t="s">
        <v>391</v>
      </c>
      <c r="C152" s="1" t="s">
        <v>392</v>
      </c>
      <c r="D152" s="8">
        <v>166.47000000000003</v>
      </c>
      <c r="E152" s="3"/>
      <c r="F152" s="3"/>
      <c r="H152" s="3"/>
      <c r="I152" s="4"/>
      <c r="J152" s="4"/>
      <c r="K152" s="4"/>
      <c r="L152" s="4"/>
      <c r="M152" s="4"/>
      <c r="N152" s="3"/>
      <c r="O152" s="3"/>
      <c r="P152" s="4"/>
      <c r="Q152" s="4"/>
      <c r="R152" s="4"/>
      <c r="S152" s="4"/>
      <c r="T152" s="4"/>
      <c r="U152" s="4"/>
      <c r="V152" s="3"/>
      <c r="W152" s="4"/>
      <c r="X152" s="3"/>
      <c r="Y152" s="3"/>
      <c r="Z152" s="4"/>
      <c r="AA152" s="3"/>
      <c r="AB152" s="4"/>
      <c r="AC152" s="3"/>
      <c r="AD152" s="4"/>
      <c r="AE152" s="3"/>
      <c r="AF152" s="4"/>
      <c r="AG152" s="3"/>
      <c r="AH152" s="4"/>
      <c r="BD152" s="5">
        <v>98.640000000000015</v>
      </c>
      <c r="BE152" s="3">
        <v>67.83</v>
      </c>
      <c r="BQ152" s="9">
        <f>SUM(BD152,BE152)</f>
        <v>166.47000000000003</v>
      </c>
      <c r="BR152" s="1" t="s">
        <v>391</v>
      </c>
      <c r="BS152" s="5">
        <v>130</v>
      </c>
      <c r="BU152" s="2">
        <f t="shared" si="18"/>
        <v>98.640000000000015</v>
      </c>
      <c r="BV152" s="2">
        <f t="shared" si="19"/>
        <v>67.83</v>
      </c>
      <c r="BW152" s="2">
        <f t="shared" si="20"/>
        <v>0</v>
      </c>
      <c r="BX152" s="2">
        <f t="shared" si="21"/>
        <v>0</v>
      </c>
      <c r="BY152" s="2">
        <f t="shared" si="22"/>
        <v>0</v>
      </c>
      <c r="BZ152" s="2">
        <f t="shared" si="23"/>
        <v>0</v>
      </c>
      <c r="CA152" s="2">
        <f t="shared" si="24"/>
        <v>166.47000000000003</v>
      </c>
      <c r="CB152" s="2">
        <f t="shared" si="25"/>
        <v>0</v>
      </c>
    </row>
    <row r="153" spans="1:80">
      <c r="A153" s="5">
        <v>131</v>
      </c>
      <c r="B153" s="1" t="s">
        <v>121</v>
      </c>
      <c r="C153" s="1" t="s">
        <v>122</v>
      </c>
      <c r="D153" s="8">
        <v>164.56</v>
      </c>
      <c r="E153" s="3"/>
      <c r="F153" s="3"/>
      <c r="G153" s="4"/>
      <c r="H153" s="3"/>
      <c r="I153" s="4"/>
      <c r="J153" s="4"/>
      <c r="K153" s="4"/>
      <c r="L153" s="4"/>
      <c r="M153" s="3">
        <v>57.96</v>
      </c>
      <c r="N153" s="4"/>
      <c r="O153" s="4"/>
      <c r="P153" s="4"/>
      <c r="Q153" s="4"/>
      <c r="R153" s="3">
        <v>0</v>
      </c>
      <c r="S153" s="3"/>
      <c r="T153" s="4"/>
      <c r="U153" s="4"/>
      <c r="V153" s="4"/>
      <c r="W153" s="4"/>
      <c r="X153" s="3"/>
      <c r="Y153" s="3"/>
      <c r="Z153" s="4"/>
      <c r="AA153" s="3"/>
      <c r="AB153" s="4"/>
      <c r="AC153" s="3"/>
      <c r="AD153" s="4"/>
      <c r="AE153" s="3"/>
      <c r="AF153" s="4"/>
      <c r="AG153" s="3"/>
      <c r="AH153" s="4"/>
      <c r="AJ153" s="3"/>
      <c r="AK153" s="3"/>
      <c r="AL153" s="3"/>
      <c r="AM153" s="9"/>
      <c r="AN153" s="3"/>
      <c r="AO153" s="3"/>
      <c r="AP153" s="3"/>
      <c r="AQ153" s="9"/>
      <c r="AR153" s="4"/>
      <c r="AS153" s="3"/>
      <c r="AT153" s="4"/>
      <c r="AU153" s="4"/>
      <c r="AV153" s="4"/>
      <c r="AW153" s="3">
        <v>43.6</v>
      </c>
      <c r="AX153" s="4"/>
      <c r="AY153" s="4"/>
      <c r="AZ153" s="4"/>
      <c r="BA153" s="4"/>
      <c r="BB153" s="3">
        <v>63</v>
      </c>
      <c r="BC153" s="4"/>
      <c r="BD153" s="4"/>
      <c r="BE153" s="4"/>
      <c r="BF153" s="8"/>
      <c r="BG153" s="4"/>
      <c r="BH153" s="4"/>
      <c r="BI153" s="8"/>
      <c r="BP153" s="9"/>
      <c r="BQ153" s="9">
        <f>SUM(M153,AW153,BB153)</f>
        <v>164.56</v>
      </c>
      <c r="BR153" s="1" t="s">
        <v>121</v>
      </c>
      <c r="BS153" s="5">
        <v>131</v>
      </c>
      <c r="BT153" s="5"/>
      <c r="BU153" s="2">
        <f t="shared" si="18"/>
        <v>63</v>
      </c>
      <c r="BV153" s="2">
        <f t="shared" si="19"/>
        <v>57.96</v>
      </c>
      <c r="BW153" s="2">
        <f t="shared" si="20"/>
        <v>43.6</v>
      </c>
      <c r="BX153" s="2">
        <f t="shared" si="21"/>
        <v>0</v>
      </c>
      <c r="BY153" s="2">
        <f t="shared" si="22"/>
        <v>0</v>
      </c>
      <c r="BZ153" s="2">
        <f t="shared" si="23"/>
        <v>0</v>
      </c>
      <c r="CA153" s="2">
        <f t="shared" si="24"/>
        <v>164.56</v>
      </c>
      <c r="CB153" s="2">
        <f t="shared" si="25"/>
        <v>0</v>
      </c>
    </row>
    <row r="154" spans="1:80">
      <c r="A154" s="5">
        <v>132</v>
      </c>
      <c r="B154" s="1" t="s">
        <v>508</v>
      </c>
      <c r="C154" s="1" t="s">
        <v>86</v>
      </c>
      <c r="D154" s="8">
        <v>163.84</v>
      </c>
      <c r="X154" s="3">
        <v>163.84</v>
      </c>
      <c r="Y154" s="3"/>
      <c r="AA154" s="3"/>
      <c r="AC154" s="3"/>
      <c r="AE154" s="3"/>
      <c r="AG154" s="3"/>
      <c r="AI154" s="5"/>
      <c r="BJ154" s="5"/>
      <c r="BK154" s="5"/>
      <c r="BL154" s="5"/>
      <c r="BM154" s="5"/>
      <c r="BQ154" s="9">
        <f>SUM(X154)</f>
        <v>163.84</v>
      </c>
      <c r="BR154" s="1" t="s">
        <v>508</v>
      </c>
      <c r="BS154" s="5">
        <v>132</v>
      </c>
      <c r="BU154" s="2">
        <f t="shared" si="18"/>
        <v>163.84</v>
      </c>
      <c r="BV154" s="2">
        <f t="shared" si="19"/>
        <v>0</v>
      </c>
      <c r="BW154" s="2">
        <f t="shared" si="20"/>
        <v>0</v>
      </c>
      <c r="BX154" s="2">
        <f t="shared" si="21"/>
        <v>0</v>
      </c>
      <c r="BY154" s="2">
        <f t="shared" si="22"/>
        <v>0</v>
      </c>
      <c r="BZ154" s="2">
        <f t="shared" si="23"/>
        <v>0</v>
      </c>
      <c r="CA154" s="2">
        <f t="shared" si="24"/>
        <v>163.84</v>
      </c>
      <c r="CB154" s="2">
        <f t="shared" si="25"/>
        <v>0</v>
      </c>
    </row>
    <row r="155" spans="1:80">
      <c r="A155" s="5" t="s">
        <v>102</v>
      </c>
      <c r="B155" s="1" t="s">
        <v>461</v>
      </c>
      <c r="C155" s="1" t="s">
        <v>462</v>
      </c>
      <c r="D155" s="8">
        <v>163.76</v>
      </c>
      <c r="H155" s="3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3">
        <v>163.76</v>
      </c>
      <c r="T155" s="4"/>
      <c r="U155" s="4"/>
      <c r="V155" s="3"/>
      <c r="W155" s="4"/>
      <c r="X155" s="3"/>
      <c r="Y155" s="3"/>
      <c r="Z155" s="4"/>
      <c r="AA155" s="3"/>
      <c r="AB155" s="4"/>
      <c r="AC155" s="3"/>
      <c r="AD155" s="4"/>
      <c r="AE155" s="3"/>
      <c r="AF155" s="4"/>
      <c r="AG155" s="3"/>
      <c r="AH155" s="4"/>
      <c r="BQ155" s="9">
        <f>SUM(S155)</f>
        <v>163.76</v>
      </c>
      <c r="BR155" s="1" t="s">
        <v>461</v>
      </c>
      <c r="BS155" s="5" t="s">
        <v>102</v>
      </c>
      <c r="BU155" s="2">
        <f t="shared" si="18"/>
        <v>163.76</v>
      </c>
      <c r="BV155" s="2">
        <f t="shared" si="19"/>
        <v>0</v>
      </c>
      <c r="BW155" s="2">
        <f t="shared" si="20"/>
        <v>0</v>
      </c>
      <c r="BX155" s="2">
        <f t="shared" si="21"/>
        <v>0</v>
      </c>
      <c r="BY155" s="2">
        <f t="shared" si="22"/>
        <v>0</v>
      </c>
      <c r="BZ155" s="2">
        <f t="shared" si="23"/>
        <v>0</v>
      </c>
      <c r="CA155" s="2">
        <f t="shared" si="24"/>
        <v>163.76</v>
      </c>
      <c r="CB155" s="2">
        <f t="shared" si="25"/>
        <v>0</v>
      </c>
    </row>
    <row r="156" spans="1:80">
      <c r="A156" s="5">
        <v>133</v>
      </c>
      <c r="B156" s="1" t="s">
        <v>208</v>
      </c>
      <c r="C156" s="1" t="s">
        <v>209</v>
      </c>
      <c r="D156" s="8">
        <v>163.72</v>
      </c>
      <c r="E156" s="3">
        <v>0</v>
      </c>
      <c r="F156" s="3"/>
      <c r="G156" s="4"/>
      <c r="H156" s="3"/>
      <c r="I156" s="4"/>
      <c r="J156" s="4"/>
      <c r="K156" s="4"/>
      <c r="L156" s="4"/>
      <c r="M156" s="4"/>
      <c r="N156" s="4"/>
      <c r="O156" s="4"/>
      <c r="P156" s="4"/>
      <c r="Q156" s="4"/>
      <c r="R156" s="3"/>
      <c r="S156" s="3"/>
      <c r="T156" s="3">
        <v>89.6</v>
      </c>
      <c r="U156" s="4"/>
      <c r="V156" s="3"/>
      <c r="W156" s="4"/>
      <c r="X156" s="3"/>
      <c r="Y156" s="3"/>
      <c r="Z156" s="4"/>
      <c r="AA156" s="3"/>
      <c r="AB156" s="4"/>
      <c r="AC156" s="3"/>
      <c r="AD156" s="4"/>
      <c r="AE156" s="3">
        <f>IF(ISNUMBER(AF156),VLOOKUP(AF156,Domestic1,2)*AE$4)</f>
        <v>77.349999999999994</v>
      </c>
      <c r="AF156" s="4">
        <v>13</v>
      </c>
      <c r="AG156" s="3"/>
      <c r="AH156" s="4"/>
      <c r="AJ156" s="3"/>
      <c r="AK156" s="3"/>
      <c r="AL156" s="3"/>
      <c r="AM156" s="9"/>
      <c r="AN156" s="3"/>
      <c r="AO156" s="3"/>
      <c r="AP156" s="3"/>
      <c r="AQ156" s="9"/>
      <c r="AR156" s="4"/>
      <c r="AS156" s="3"/>
      <c r="AT156" s="4"/>
      <c r="AU156" s="4"/>
      <c r="AV156" s="4"/>
      <c r="AW156" s="3"/>
      <c r="AX156" s="4"/>
      <c r="AY156" s="4"/>
      <c r="AZ156" s="4"/>
      <c r="BA156" s="4"/>
      <c r="BB156" s="4"/>
      <c r="BC156" s="4"/>
      <c r="BD156" s="4"/>
      <c r="BE156" s="4"/>
      <c r="BF156" s="8"/>
      <c r="BG156" s="4"/>
      <c r="BH156" s="4"/>
      <c r="BI156" s="8"/>
      <c r="BP156" s="9"/>
      <c r="BQ156" s="9">
        <f>SUM(T156,AE156)</f>
        <v>166.95</v>
      </c>
      <c r="BR156" s="1" t="s">
        <v>208</v>
      </c>
      <c r="BS156" s="5">
        <v>133</v>
      </c>
      <c r="BU156" s="2">
        <f t="shared" si="18"/>
        <v>89.6</v>
      </c>
      <c r="BV156" s="2">
        <f t="shared" si="19"/>
        <v>77.349999999999994</v>
      </c>
      <c r="BW156" s="2">
        <f t="shared" si="20"/>
        <v>13</v>
      </c>
      <c r="BX156" s="2">
        <f t="shared" si="21"/>
        <v>0</v>
      </c>
      <c r="BY156" s="2">
        <f t="shared" si="22"/>
        <v>0</v>
      </c>
      <c r="BZ156" s="2">
        <f t="shared" si="23"/>
        <v>0</v>
      </c>
      <c r="CA156" s="2">
        <f t="shared" si="24"/>
        <v>179.95</v>
      </c>
      <c r="CB156" s="2">
        <f t="shared" si="25"/>
        <v>-13</v>
      </c>
    </row>
    <row r="157" spans="1:80">
      <c r="A157" s="5">
        <v>134</v>
      </c>
      <c r="B157" s="1" t="s">
        <v>264</v>
      </c>
      <c r="C157" s="1" t="s">
        <v>136</v>
      </c>
      <c r="D157" s="8">
        <v>162.5</v>
      </c>
      <c r="E157" s="3"/>
      <c r="F157" s="3"/>
      <c r="G157" s="4"/>
      <c r="H157" s="3"/>
      <c r="I157" s="4">
        <v>0</v>
      </c>
      <c r="J157" s="4"/>
      <c r="K157" s="4"/>
      <c r="L157" s="4"/>
      <c r="M157" s="4"/>
      <c r="N157" s="4"/>
      <c r="O157" s="3"/>
      <c r="P157" s="4"/>
      <c r="Q157" s="4"/>
      <c r="R157" s="4"/>
      <c r="S157" s="4"/>
      <c r="T157" s="4"/>
      <c r="U157" s="4"/>
      <c r="V157" s="4"/>
      <c r="W157" s="4"/>
      <c r="X157" s="3"/>
      <c r="Y157" s="3"/>
      <c r="Z157" s="4"/>
      <c r="AA157" s="3"/>
      <c r="AB157" s="4"/>
      <c r="AC157" s="3"/>
      <c r="AD157" s="4"/>
      <c r="AE157" s="3">
        <f>IF(ISNUMBER(AF157),VLOOKUP(AF157,Domestic1,2)*AE$4)</f>
        <v>103.53</v>
      </c>
      <c r="AF157" s="4">
        <v>5</v>
      </c>
      <c r="AG157" s="3"/>
      <c r="AH157" s="4"/>
      <c r="AJ157" s="3"/>
      <c r="AK157" s="3"/>
      <c r="AL157" s="3"/>
      <c r="AM157" s="9"/>
      <c r="AN157" s="3"/>
      <c r="AO157" s="3"/>
      <c r="AP157" s="3"/>
      <c r="AQ157" s="9"/>
      <c r="AR157" s="4"/>
      <c r="AS157" s="3"/>
      <c r="AT157" s="4"/>
      <c r="AU157" s="4"/>
      <c r="AV157" s="4"/>
      <c r="AW157" s="4"/>
      <c r="AX157" s="4"/>
      <c r="AY157" s="4"/>
      <c r="AZ157" s="4"/>
      <c r="BA157" s="4"/>
      <c r="BB157" s="4"/>
      <c r="BC157" s="3">
        <v>52</v>
      </c>
      <c r="BD157" s="4"/>
      <c r="BE157" s="4"/>
      <c r="BF157" s="8"/>
      <c r="BG157" s="4"/>
      <c r="BH157" s="4"/>
      <c r="BI157" s="8"/>
      <c r="BQ157" s="9">
        <f>SUM(AE157,BC157)</f>
        <v>155.53</v>
      </c>
      <c r="BR157" s="1" t="s">
        <v>264</v>
      </c>
      <c r="BS157" s="5">
        <v>134</v>
      </c>
      <c r="BU157" s="2">
        <f t="shared" si="18"/>
        <v>103.53</v>
      </c>
      <c r="BV157" s="2">
        <f t="shared" si="19"/>
        <v>52</v>
      </c>
      <c r="BW157" s="2">
        <f t="shared" si="20"/>
        <v>5</v>
      </c>
      <c r="BX157" s="2">
        <f t="shared" si="21"/>
        <v>0</v>
      </c>
      <c r="BY157" s="2">
        <f t="shared" si="22"/>
        <v>0</v>
      </c>
      <c r="BZ157" s="2">
        <f t="shared" si="23"/>
        <v>0</v>
      </c>
      <c r="CA157" s="2">
        <f t="shared" si="24"/>
        <v>160.53</v>
      </c>
      <c r="CB157" s="2">
        <f t="shared" si="25"/>
        <v>-5</v>
      </c>
    </row>
    <row r="158" spans="1:80">
      <c r="A158" s="5">
        <v>135</v>
      </c>
      <c r="B158" s="1" t="s">
        <v>463</v>
      </c>
      <c r="C158" s="1" t="s">
        <v>309</v>
      </c>
      <c r="D158" s="8">
        <v>160.08000000000001</v>
      </c>
      <c r="H158" s="3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3">
        <v>160.08000000000001</v>
      </c>
      <c r="T158" s="4"/>
      <c r="U158" s="4"/>
      <c r="V158" s="4"/>
      <c r="W158" s="4"/>
      <c r="X158" s="3">
        <v>0</v>
      </c>
      <c r="Y158" s="3"/>
      <c r="Z158" s="4"/>
      <c r="AA158" s="3"/>
      <c r="AB158" s="4"/>
      <c r="AC158" s="3"/>
      <c r="AD158" s="4"/>
      <c r="AE158" s="3"/>
      <c r="AF158" s="4"/>
      <c r="AG158" s="3"/>
      <c r="AH158" s="4"/>
      <c r="BQ158" s="9">
        <f>SUM(S158)</f>
        <v>160.08000000000001</v>
      </c>
      <c r="BR158" s="1" t="s">
        <v>463</v>
      </c>
      <c r="BS158" s="5">
        <v>135</v>
      </c>
      <c r="BU158" s="2">
        <f t="shared" si="18"/>
        <v>160.08000000000001</v>
      </c>
      <c r="BV158" s="2">
        <f t="shared" si="19"/>
        <v>0</v>
      </c>
      <c r="BW158" s="2">
        <f t="shared" si="20"/>
        <v>0</v>
      </c>
      <c r="BX158" s="2">
        <f t="shared" si="21"/>
        <v>0</v>
      </c>
      <c r="BY158" s="2">
        <f t="shared" si="22"/>
        <v>0</v>
      </c>
      <c r="BZ158" s="2">
        <f t="shared" si="23"/>
        <v>0</v>
      </c>
      <c r="CA158" s="2">
        <f t="shared" si="24"/>
        <v>160.08000000000001</v>
      </c>
      <c r="CB158" s="2">
        <f t="shared" si="25"/>
        <v>0</v>
      </c>
    </row>
    <row r="159" spans="1:80">
      <c r="A159" s="5">
        <v>136</v>
      </c>
      <c r="B159" s="1" t="s">
        <v>509</v>
      </c>
      <c r="C159" s="1" t="s">
        <v>309</v>
      </c>
      <c r="D159" s="7">
        <v>160</v>
      </c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3">
        <v>160</v>
      </c>
      <c r="Y159" s="3"/>
      <c r="Z159" s="4"/>
      <c r="AA159" s="3"/>
      <c r="AB159" s="4"/>
      <c r="AC159" s="3"/>
      <c r="AD159" s="4"/>
      <c r="AE159" s="3"/>
      <c r="AF159" s="4"/>
      <c r="AG159" s="3"/>
      <c r="AH159" s="4"/>
      <c r="BQ159" s="9">
        <f>SUM(X159)</f>
        <v>160</v>
      </c>
      <c r="BR159" s="1" t="s">
        <v>509</v>
      </c>
      <c r="BS159" s="5">
        <v>136</v>
      </c>
      <c r="BU159" s="2">
        <f t="shared" si="18"/>
        <v>160</v>
      </c>
      <c r="BV159" s="2">
        <f t="shared" si="19"/>
        <v>0</v>
      </c>
      <c r="BW159" s="2">
        <f t="shared" si="20"/>
        <v>0</v>
      </c>
      <c r="BX159" s="2">
        <f t="shared" si="21"/>
        <v>0</v>
      </c>
      <c r="BY159" s="2">
        <f t="shared" si="22"/>
        <v>0</v>
      </c>
      <c r="BZ159" s="2">
        <f t="shared" si="23"/>
        <v>0</v>
      </c>
      <c r="CA159" s="2">
        <f t="shared" si="24"/>
        <v>160</v>
      </c>
      <c r="CB159" s="2">
        <f t="shared" si="25"/>
        <v>0</v>
      </c>
    </row>
    <row r="160" spans="1:80">
      <c r="A160" s="5">
        <v>137</v>
      </c>
      <c r="B160" s="1" t="s">
        <v>139</v>
      </c>
      <c r="C160" s="1" t="s">
        <v>401</v>
      </c>
      <c r="D160" s="8">
        <v>159.34</v>
      </c>
      <c r="E160" s="3"/>
      <c r="F160" s="3"/>
      <c r="G160" s="4"/>
      <c r="H160" s="3"/>
      <c r="I160" s="4"/>
      <c r="J160" s="4"/>
      <c r="K160" s="4"/>
      <c r="L160" s="3">
        <v>40</v>
      </c>
      <c r="M160" s="4"/>
      <c r="N160" s="4"/>
      <c r="O160" s="3"/>
      <c r="P160" s="4"/>
      <c r="Q160" s="3">
        <v>42.120000000000005</v>
      </c>
      <c r="R160" s="4"/>
      <c r="S160" s="4"/>
      <c r="T160" s="4"/>
      <c r="U160" s="4"/>
      <c r="V160" s="4"/>
      <c r="W160" s="4"/>
      <c r="X160" s="3"/>
      <c r="Y160" s="3"/>
      <c r="Z160" s="4"/>
      <c r="AA160" s="3"/>
      <c r="AB160" s="4"/>
      <c r="AC160" s="3"/>
      <c r="AD160" s="4"/>
      <c r="AE160" s="3"/>
      <c r="AF160" s="4"/>
      <c r="AG160" s="3"/>
      <c r="AH160" s="4"/>
      <c r="AJ160" s="3"/>
      <c r="AK160" s="3"/>
      <c r="AL160" s="3"/>
      <c r="AM160" s="9"/>
      <c r="AN160" s="3"/>
      <c r="AO160" s="3"/>
      <c r="AP160" s="3"/>
      <c r="AQ160" s="9"/>
      <c r="AR160" s="4"/>
      <c r="AS160" s="3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8"/>
      <c r="BG160" s="4"/>
      <c r="BH160" s="4"/>
      <c r="BI160" s="8"/>
      <c r="BO160" s="5">
        <v>77.22</v>
      </c>
      <c r="BP160" s="9"/>
      <c r="BQ160" s="9">
        <f>SUM(L160,Q160,BO160)</f>
        <v>159.34</v>
      </c>
      <c r="BR160" s="1" t="s">
        <v>139</v>
      </c>
      <c r="BS160" s="5">
        <v>137</v>
      </c>
      <c r="BT160" s="5"/>
      <c r="BU160" s="2">
        <f t="shared" si="18"/>
        <v>77.22</v>
      </c>
      <c r="BV160" s="2">
        <f t="shared" si="19"/>
        <v>42.120000000000005</v>
      </c>
      <c r="BW160" s="2">
        <f t="shared" si="20"/>
        <v>40</v>
      </c>
      <c r="BX160" s="2">
        <f t="shared" si="21"/>
        <v>0</v>
      </c>
      <c r="BY160" s="2">
        <f t="shared" si="22"/>
        <v>0</v>
      </c>
      <c r="BZ160" s="2">
        <f t="shared" si="23"/>
        <v>0</v>
      </c>
      <c r="CA160" s="2">
        <f t="shared" si="24"/>
        <v>159.34</v>
      </c>
      <c r="CB160" s="2">
        <f t="shared" si="25"/>
        <v>0</v>
      </c>
    </row>
    <row r="161" spans="1:80">
      <c r="A161" s="5">
        <v>138</v>
      </c>
      <c r="B161" s="1" t="s">
        <v>476</v>
      </c>
      <c r="C161" s="1" t="s">
        <v>477</v>
      </c>
      <c r="D161" s="8">
        <v>156.56</v>
      </c>
      <c r="H161" s="4"/>
      <c r="I161" s="4"/>
      <c r="J161" s="4"/>
      <c r="K161" s="4"/>
      <c r="L161" s="4"/>
      <c r="M161" s="4"/>
      <c r="N161" s="3">
        <v>60.199999999999996</v>
      </c>
      <c r="O161" s="4"/>
      <c r="P161" s="4"/>
      <c r="Q161" s="4"/>
      <c r="R161" s="4"/>
      <c r="S161" s="4"/>
      <c r="T161" s="4"/>
      <c r="U161" s="4"/>
      <c r="V161" s="4"/>
      <c r="W161" s="4"/>
      <c r="X161" s="3"/>
      <c r="Y161" s="3">
        <v>96.36</v>
      </c>
      <c r="Z161" s="4"/>
      <c r="AA161" s="3"/>
      <c r="AB161" s="4"/>
      <c r="AC161" s="3"/>
      <c r="AD161" s="4"/>
      <c r="AE161" s="3"/>
      <c r="AF161" s="4"/>
      <c r="AG161" s="3"/>
      <c r="AH161" s="4"/>
      <c r="BQ161" s="9">
        <f>SUM(N161,Y161)</f>
        <v>156.56</v>
      </c>
      <c r="BR161" s="1" t="s">
        <v>476</v>
      </c>
      <c r="BS161" s="5">
        <v>138</v>
      </c>
      <c r="BU161" s="2">
        <f t="shared" si="18"/>
        <v>96.36</v>
      </c>
      <c r="BV161" s="2">
        <f t="shared" si="19"/>
        <v>60.199999999999996</v>
      </c>
      <c r="BW161" s="2">
        <f t="shared" si="20"/>
        <v>0</v>
      </c>
      <c r="BX161" s="2">
        <f t="shared" si="21"/>
        <v>0</v>
      </c>
      <c r="BY161" s="2">
        <f t="shared" si="22"/>
        <v>0</v>
      </c>
      <c r="BZ161" s="2">
        <f t="shared" si="23"/>
        <v>0</v>
      </c>
      <c r="CA161" s="2">
        <f t="shared" si="24"/>
        <v>156.56</v>
      </c>
      <c r="CB161" s="2">
        <f t="shared" si="25"/>
        <v>0</v>
      </c>
    </row>
    <row r="162" spans="1:80">
      <c r="A162" s="5">
        <v>139</v>
      </c>
      <c r="B162" s="1" t="s">
        <v>146</v>
      </c>
      <c r="C162" s="1" t="s">
        <v>144</v>
      </c>
      <c r="D162" s="8">
        <v>153.12</v>
      </c>
      <c r="E162" s="3"/>
      <c r="F162" s="3"/>
      <c r="G162" s="3">
        <v>68</v>
      </c>
      <c r="H162" s="3"/>
      <c r="I162" s="4"/>
      <c r="J162" s="4"/>
      <c r="K162" s="4"/>
      <c r="L162" s="4"/>
      <c r="M162" s="4"/>
      <c r="N162" s="4"/>
      <c r="O162" s="3"/>
      <c r="P162" s="4"/>
      <c r="Q162" s="4"/>
      <c r="R162" s="3"/>
      <c r="S162" s="3"/>
      <c r="T162" s="4"/>
      <c r="U162" s="4"/>
      <c r="V162" s="4"/>
      <c r="W162" s="4"/>
      <c r="X162" s="3"/>
      <c r="Y162" s="3"/>
      <c r="Z162" s="4"/>
      <c r="AA162" s="3"/>
      <c r="AB162" s="4"/>
      <c r="AC162" s="3"/>
      <c r="AD162" s="4"/>
      <c r="AE162" s="3"/>
      <c r="AF162" s="4"/>
      <c r="AG162" s="3"/>
      <c r="AH162" s="4"/>
      <c r="AJ162" s="3"/>
      <c r="AK162" s="3"/>
      <c r="AL162" s="3"/>
      <c r="AM162" s="9"/>
      <c r="AN162" s="3"/>
      <c r="AO162" s="3"/>
      <c r="AP162" s="3"/>
      <c r="AQ162" s="9"/>
      <c r="AR162" s="4"/>
      <c r="AS162" s="3">
        <v>85.12</v>
      </c>
      <c r="AT162" s="4"/>
      <c r="AU162" s="4"/>
      <c r="AV162" s="4"/>
      <c r="AW162" s="4"/>
      <c r="AX162" s="3"/>
      <c r="AY162" s="4"/>
      <c r="AZ162" s="4"/>
      <c r="BA162" s="4"/>
      <c r="BB162" s="4"/>
      <c r="BC162" s="4"/>
      <c r="BD162" s="3"/>
      <c r="BE162" s="4"/>
      <c r="BF162" s="8"/>
      <c r="BG162" s="4"/>
      <c r="BH162" s="4"/>
      <c r="BI162" s="8"/>
      <c r="BP162" s="9"/>
      <c r="BQ162" s="9">
        <f>SUM(G162,AS162)</f>
        <v>153.12</v>
      </c>
      <c r="BR162" s="1" t="s">
        <v>146</v>
      </c>
      <c r="BS162" s="5">
        <v>139</v>
      </c>
      <c r="BT162" s="5"/>
      <c r="BU162" s="2">
        <f t="shared" si="18"/>
        <v>85.12</v>
      </c>
      <c r="BV162" s="2">
        <f t="shared" si="19"/>
        <v>68</v>
      </c>
      <c r="BW162" s="2">
        <f t="shared" si="20"/>
        <v>0</v>
      </c>
      <c r="BX162" s="2">
        <f t="shared" si="21"/>
        <v>0</v>
      </c>
      <c r="BY162" s="2">
        <f t="shared" si="22"/>
        <v>0</v>
      </c>
      <c r="BZ162" s="2">
        <f t="shared" si="23"/>
        <v>0</v>
      </c>
      <c r="CA162" s="2">
        <f t="shared" si="24"/>
        <v>153.12</v>
      </c>
      <c r="CB162" s="2">
        <f t="shared" si="25"/>
        <v>0</v>
      </c>
    </row>
    <row r="163" spans="1:80">
      <c r="A163" s="5">
        <v>140</v>
      </c>
      <c r="B163" s="1" t="s">
        <v>118</v>
      </c>
      <c r="C163" s="1" t="s">
        <v>28</v>
      </c>
      <c r="D163" s="8">
        <v>151.09</v>
      </c>
      <c r="E163" s="3"/>
      <c r="F163" s="3"/>
      <c r="G163" s="3"/>
      <c r="H163" s="3">
        <v>0</v>
      </c>
      <c r="I163" s="4"/>
      <c r="J163" s="3">
        <v>38.64</v>
      </c>
      <c r="K163" s="4"/>
      <c r="L163" s="4"/>
      <c r="M163" s="4"/>
      <c r="N163" s="3">
        <v>0</v>
      </c>
      <c r="O163" s="4"/>
      <c r="P163" s="4"/>
      <c r="Q163" s="4"/>
      <c r="R163" s="3"/>
      <c r="S163" s="3"/>
      <c r="T163" s="3"/>
      <c r="U163" s="4"/>
      <c r="V163" s="4"/>
      <c r="W163" s="4"/>
      <c r="X163" s="3"/>
      <c r="Y163" s="3"/>
      <c r="Z163" s="4"/>
      <c r="AA163" s="3"/>
      <c r="AB163" s="4"/>
      <c r="AC163" s="3"/>
      <c r="AD163" s="4"/>
      <c r="AE163" s="3"/>
      <c r="AF163" s="4"/>
      <c r="AG163" s="3"/>
      <c r="AH163" s="4"/>
      <c r="AJ163" s="3"/>
      <c r="AK163" s="3"/>
      <c r="AL163" s="3"/>
      <c r="AM163" s="9"/>
      <c r="AN163" s="3"/>
      <c r="AO163" s="3"/>
      <c r="AP163" s="3"/>
      <c r="AQ163" s="9"/>
      <c r="AR163" s="3">
        <v>34.75</v>
      </c>
      <c r="AS163" s="3"/>
      <c r="AT163" s="4"/>
      <c r="AU163" s="4"/>
      <c r="AV163" s="3"/>
      <c r="AW163" s="4"/>
      <c r="AX163" s="3">
        <v>31.080000000000002</v>
      </c>
      <c r="AY163" s="4"/>
      <c r="AZ163" s="4"/>
      <c r="BA163" s="4"/>
      <c r="BB163" s="4"/>
      <c r="BC163" s="4"/>
      <c r="BD163" s="3">
        <v>0</v>
      </c>
      <c r="BE163" s="3">
        <v>46.620000000000005</v>
      </c>
      <c r="BF163" s="8"/>
      <c r="BG163" s="4"/>
      <c r="BH163" s="3">
        <v>0</v>
      </c>
      <c r="BI163" s="8"/>
      <c r="BQ163" s="9">
        <f>SUM(J163,AR163,AX163,BE163)</f>
        <v>151.09</v>
      </c>
      <c r="BR163" s="1" t="s">
        <v>118</v>
      </c>
      <c r="BS163" s="5">
        <v>140</v>
      </c>
      <c r="BU163" s="2">
        <f t="shared" si="18"/>
        <v>46.620000000000005</v>
      </c>
      <c r="BV163" s="2">
        <f t="shared" si="19"/>
        <v>38.64</v>
      </c>
      <c r="BW163" s="2">
        <f t="shared" si="20"/>
        <v>34.75</v>
      </c>
      <c r="BX163" s="2">
        <f t="shared" si="21"/>
        <v>31.080000000000002</v>
      </c>
      <c r="BY163" s="2">
        <f t="shared" si="22"/>
        <v>0</v>
      </c>
      <c r="BZ163" s="2">
        <f t="shared" si="23"/>
        <v>0</v>
      </c>
      <c r="CA163" s="2">
        <f t="shared" si="24"/>
        <v>151.09</v>
      </c>
      <c r="CB163" s="2">
        <f t="shared" si="25"/>
        <v>0</v>
      </c>
    </row>
    <row r="164" spans="1:80">
      <c r="A164" s="5">
        <v>141</v>
      </c>
      <c r="B164" s="1" t="s">
        <v>247</v>
      </c>
      <c r="C164" s="1" t="s">
        <v>79</v>
      </c>
      <c r="D164" s="8">
        <v>148.52000000000001</v>
      </c>
      <c r="E164" s="3"/>
      <c r="F164" s="3"/>
      <c r="G164" s="4"/>
      <c r="H164" s="3"/>
      <c r="I164" s="4"/>
      <c r="J164" s="4"/>
      <c r="K164" s="4"/>
      <c r="L164" s="4"/>
      <c r="M164" s="4"/>
      <c r="N164" s="4"/>
      <c r="O164" s="3"/>
      <c r="P164" s="4"/>
      <c r="Q164" s="4"/>
      <c r="R164" s="3"/>
      <c r="S164" s="3"/>
      <c r="T164" s="4"/>
      <c r="U164" s="4"/>
      <c r="V164" s="4"/>
      <c r="W164" s="3">
        <v>35</v>
      </c>
      <c r="X164" s="3">
        <v>59.52</v>
      </c>
      <c r="Y164" s="3"/>
      <c r="Z164" s="4"/>
      <c r="AA164" s="3"/>
      <c r="AB164" s="4"/>
      <c r="AC164" s="3"/>
      <c r="AD164" s="4"/>
      <c r="AE164" s="3"/>
      <c r="AF164" s="4"/>
      <c r="AG164" s="3"/>
      <c r="AH164" s="4"/>
      <c r="AJ164" s="3"/>
      <c r="AK164" s="3"/>
      <c r="AL164" s="3"/>
      <c r="AM164" s="9"/>
      <c r="AN164" s="3"/>
      <c r="AO164" s="3"/>
      <c r="AP164" s="3"/>
      <c r="AQ164" s="9"/>
      <c r="AR164" s="4"/>
      <c r="AS164" s="3">
        <v>0</v>
      </c>
      <c r="AT164" s="4"/>
      <c r="AU164" s="4"/>
      <c r="AV164" s="3">
        <v>54</v>
      </c>
      <c r="AW164" s="4"/>
      <c r="AX164" s="4"/>
      <c r="AY164" s="4"/>
      <c r="AZ164" s="4"/>
      <c r="BA164" s="4"/>
      <c r="BB164" s="4"/>
      <c r="BC164" s="4"/>
      <c r="BD164" s="3">
        <v>0</v>
      </c>
      <c r="BE164" s="4"/>
      <c r="BF164" s="8"/>
      <c r="BG164" s="4"/>
      <c r="BH164" s="4"/>
      <c r="BI164" s="8"/>
      <c r="BQ164" s="9">
        <f>SUM(W164,X164,AV164)</f>
        <v>148.52000000000001</v>
      </c>
      <c r="BR164" s="1" t="s">
        <v>247</v>
      </c>
      <c r="BS164" s="5">
        <v>141</v>
      </c>
      <c r="BU164" s="2">
        <f t="shared" si="18"/>
        <v>59.52</v>
      </c>
      <c r="BV164" s="2">
        <f t="shared" si="19"/>
        <v>54</v>
      </c>
      <c r="BW164" s="2">
        <f t="shared" si="20"/>
        <v>35</v>
      </c>
      <c r="BX164" s="2">
        <f t="shared" si="21"/>
        <v>0</v>
      </c>
      <c r="BY164" s="2">
        <f t="shared" si="22"/>
        <v>0</v>
      </c>
      <c r="BZ164" s="2">
        <f t="shared" si="23"/>
        <v>0</v>
      </c>
      <c r="CA164" s="2">
        <f t="shared" si="24"/>
        <v>148.52000000000001</v>
      </c>
      <c r="CB164" s="2">
        <f t="shared" si="25"/>
        <v>0</v>
      </c>
    </row>
    <row r="165" spans="1:80">
      <c r="A165" s="5">
        <v>142</v>
      </c>
      <c r="B165" s="1" t="s">
        <v>124</v>
      </c>
      <c r="C165" s="1" t="s">
        <v>401</v>
      </c>
      <c r="D165" s="8">
        <v>147.77000000000001</v>
      </c>
      <c r="E165" s="3"/>
      <c r="F165" s="3"/>
      <c r="G165" s="4"/>
      <c r="H165" s="3"/>
      <c r="I165" s="4"/>
      <c r="J165" s="4"/>
      <c r="K165" s="4"/>
      <c r="L165" s="3">
        <v>40</v>
      </c>
      <c r="M165" s="4"/>
      <c r="N165" s="4"/>
      <c r="O165" s="3"/>
      <c r="P165" s="4"/>
      <c r="Q165" s="3">
        <v>52</v>
      </c>
      <c r="R165" s="4"/>
      <c r="S165" s="4"/>
      <c r="T165" s="4"/>
      <c r="U165" s="4"/>
      <c r="V165" s="4"/>
      <c r="W165" s="4"/>
      <c r="X165" s="3"/>
      <c r="Y165" s="3"/>
      <c r="Z165" s="4"/>
      <c r="AA165" s="3"/>
      <c r="AB165" s="4"/>
      <c r="AC165" s="3"/>
      <c r="AD165" s="4"/>
      <c r="AE165" s="3"/>
      <c r="AF165" s="4"/>
      <c r="AG165" s="3"/>
      <c r="AH165" s="4"/>
      <c r="AJ165" s="3"/>
      <c r="AK165" s="3"/>
      <c r="AL165" s="3"/>
      <c r="AM165" s="9"/>
      <c r="AN165" s="3"/>
      <c r="AO165" s="3"/>
      <c r="AP165" s="3"/>
      <c r="AQ165" s="9"/>
      <c r="AR165" s="4"/>
      <c r="AS165" s="3"/>
      <c r="AT165" s="4"/>
      <c r="AU165" s="4"/>
      <c r="AV165" s="3"/>
      <c r="AW165" s="4"/>
      <c r="AX165" s="4"/>
      <c r="AY165" s="4"/>
      <c r="AZ165" s="4"/>
      <c r="BA165" s="4"/>
      <c r="BB165" s="4"/>
      <c r="BC165" s="4"/>
      <c r="BD165" s="4"/>
      <c r="BE165" s="4"/>
      <c r="BF165" s="8"/>
      <c r="BG165" s="4"/>
      <c r="BH165" s="4"/>
      <c r="BI165" s="8"/>
      <c r="BO165" s="5">
        <v>55.77</v>
      </c>
      <c r="BP165" s="9"/>
      <c r="BQ165" s="9">
        <f>SUM(L165,Q165,BO165)</f>
        <v>147.77000000000001</v>
      </c>
      <c r="BR165" s="1" t="s">
        <v>124</v>
      </c>
      <c r="BS165" s="5">
        <v>142</v>
      </c>
      <c r="BT165" s="5"/>
      <c r="BU165" s="2">
        <f t="shared" si="18"/>
        <v>55.77</v>
      </c>
      <c r="BV165" s="2">
        <f t="shared" si="19"/>
        <v>52</v>
      </c>
      <c r="BW165" s="2">
        <f t="shared" si="20"/>
        <v>40</v>
      </c>
      <c r="BX165" s="2">
        <f t="shared" si="21"/>
        <v>0</v>
      </c>
      <c r="BY165" s="2">
        <f t="shared" si="22"/>
        <v>0</v>
      </c>
      <c r="BZ165" s="2">
        <f t="shared" si="23"/>
        <v>0</v>
      </c>
      <c r="CA165" s="2">
        <f t="shared" si="24"/>
        <v>147.77000000000001</v>
      </c>
      <c r="CB165" s="2">
        <f t="shared" si="25"/>
        <v>0</v>
      </c>
    </row>
    <row r="166" spans="1:80">
      <c r="A166" s="5">
        <v>143</v>
      </c>
      <c r="B166" s="1" t="s">
        <v>248</v>
      </c>
      <c r="C166" s="1" t="s">
        <v>273</v>
      </c>
      <c r="D166" s="8">
        <v>146.08999999999997</v>
      </c>
      <c r="E166" s="3"/>
      <c r="F166" s="3"/>
      <c r="G166" s="4"/>
      <c r="H166" s="3"/>
      <c r="I166" s="4"/>
      <c r="J166" s="4"/>
      <c r="K166" s="3"/>
      <c r="L166" s="4"/>
      <c r="M166" s="4"/>
      <c r="N166" s="4"/>
      <c r="O166" s="3">
        <v>0</v>
      </c>
      <c r="P166" s="4"/>
      <c r="Q166" s="4"/>
      <c r="R166" s="4"/>
      <c r="S166" s="3"/>
      <c r="T166" s="4"/>
      <c r="U166" s="4"/>
      <c r="V166" s="4"/>
      <c r="W166" s="3"/>
      <c r="X166" s="3"/>
      <c r="Y166" s="3"/>
      <c r="Z166" s="4"/>
      <c r="AA166" s="3"/>
      <c r="AB166" s="4"/>
      <c r="AC166" s="3"/>
      <c r="AD166" s="4"/>
      <c r="AE166" s="3"/>
      <c r="AF166" s="4"/>
      <c r="AG166" s="3"/>
      <c r="AH166" s="4"/>
      <c r="AJ166" s="3"/>
      <c r="AK166" s="3"/>
      <c r="AL166" s="3"/>
      <c r="AM166" s="9"/>
      <c r="AN166" s="3"/>
      <c r="AO166" s="3"/>
      <c r="AP166" s="3"/>
      <c r="AQ166" s="9"/>
      <c r="AR166" s="3">
        <v>54.25</v>
      </c>
      <c r="AS166" s="3">
        <v>91.839999999999989</v>
      </c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3"/>
      <c r="BF166" s="8"/>
      <c r="BG166" s="4"/>
      <c r="BH166" s="4"/>
      <c r="BI166" s="8"/>
      <c r="BQ166" s="9">
        <f>SUM(O166,AR166,AS166)</f>
        <v>146.08999999999997</v>
      </c>
      <c r="BR166" s="1" t="s">
        <v>248</v>
      </c>
      <c r="BS166" s="5">
        <v>143</v>
      </c>
      <c r="BU166" s="2">
        <f t="shared" si="18"/>
        <v>91.839999999999989</v>
      </c>
      <c r="BV166" s="2">
        <f t="shared" si="19"/>
        <v>54.25</v>
      </c>
      <c r="BW166" s="2">
        <f t="shared" si="20"/>
        <v>0</v>
      </c>
      <c r="BX166" s="2">
        <f t="shared" si="21"/>
        <v>0</v>
      </c>
      <c r="BY166" s="2">
        <f t="shared" si="22"/>
        <v>0</v>
      </c>
      <c r="BZ166" s="2">
        <f t="shared" si="23"/>
        <v>0</v>
      </c>
      <c r="CA166" s="2">
        <f t="shared" si="24"/>
        <v>146.08999999999997</v>
      </c>
      <c r="CB166" s="2">
        <f t="shared" si="25"/>
        <v>0</v>
      </c>
    </row>
    <row r="167" spans="1:80">
      <c r="A167" s="5">
        <v>144</v>
      </c>
      <c r="B167" s="1" t="s">
        <v>141</v>
      </c>
      <c r="C167" s="1" t="s">
        <v>136</v>
      </c>
      <c r="D167" s="8">
        <v>144.74</v>
      </c>
      <c r="E167" s="3">
        <v>0</v>
      </c>
      <c r="F167" s="3"/>
      <c r="G167" s="4"/>
      <c r="H167" s="3"/>
      <c r="I167" s="3">
        <v>51.52</v>
      </c>
      <c r="J167" s="4"/>
      <c r="K167" s="4"/>
      <c r="L167" s="4"/>
      <c r="M167" s="4"/>
      <c r="N167" s="3"/>
      <c r="O167" s="4"/>
      <c r="P167" s="4"/>
      <c r="Q167" s="4"/>
      <c r="R167" s="4"/>
      <c r="S167" s="4"/>
      <c r="T167" s="4"/>
      <c r="U167" s="4"/>
      <c r="V167" s="4"/>
      <c r="W167" s="4"/>
      <c r="X167" s="3">
        <v>0</v>
      </c>
      <c r="Y167" s="3"/>
      <c r="Z167" s="3">
        <v>0</v>
      </c>
      <c r="AA167" s="3"/>
      <c r="AB167" s="3"/>
      <c r="AC167" s="3"/>
      <c r="AD167" s="3"/>
      <c r="AE167" s="3">
        <f>IF(ISNUMBER(AF167),VLOOKUP(AF167,Domestic1,2)*AE$4)</f>
        <v>54.484999999999999</v>
      </c>
      <c r="AF167" s="4">
        <v>24</v>
      </c>
      <c r="AG167" s="3"/>
      <c r="AH167" s="3"/>
      <c r="AJ167" s="3"/>
      <c r="AK167" s="3"/>
      <c r="AL167" s="3"/>
      <c r="AM167" s="9"/>
      <c r="AN167" s="3"/>
      <c r="AO167" s="3"/>
      <c r="AP167" s="3"/>
      <c r="AQ167" s="9"/>
      <c r="AR167" s="4"/>
      <c r="AS167" s="3"/>
      <c r="AT167" s="4"/>
      <c r="AU167" s="3">
        <v>48</v>
      </c>
      <c r="AV167" s="4"/>
      <c r="AW167" s="4"/>
      <c r="AX167" s="4"/>
      <c r="AY167" s="3">
        <v>0</v>
      </c>
      <c r="AZ167" s="4"/>
      <c r="BA167" s="4"/>
      <c r="BB167" s="4"/>
      <c r="BC167" s="4"/>
      <c r="BD167" s="4"/>
      <c r="BE167" s="4"/>
      <c r="BF167" s="8"/>
      <c r="BG167" s="4"/>
      <c r="BH167" s="4"/>
      <c r="BI167" s="8"/>
      <c r="BQ167" s="9">
        <f>SUM(I167,AE167,AU167)</f>
        <v>154.005</v>
      </c>
      <c r="BR167" s="1" t="s">
        <v>141</v>
      </c>
      <c r="BS167" s="5">
        <v>144</v>
      </c>
      <c r="BU167" s="2">
        <f t="shared" si="18"/>
        <v>54.484999999999999</v>
      </c>
      <c r="BV167" s="2">
        <f t="shared" si="19"/>
        <v>51.52</v>
      </c>
      <c r="BW167" s="2">
        <f t="shared" si="20"/>
        <v>48</v>
      </c>
      <c r="BX167" s="2">
        <f t="shared" si="21"/>
        <v>24</v>
      </c>
      <c r="BY167" s="2">
        <f t="shared" si="22"/>
        <v>0</v>
      </c>
      <c r="BZ167" s="2">
        <f t="shared" si="23"/>
        <v>0</v>
      </c>
      <c r="CA167" s="2">
        <f t="shared" si="24"/>
        <v>178.005</v>
      </c>
      <c r="CB167" s="2">
        <f t="shared" si="25"/>
        <v>-24</v>
      </c>
    </row>
    <row r="168" spans="1:80">
      <c r="A168" s="5">
        <v>145</v>
      </c>
      <c r="B168" s="1" t="s">
        <v>420</v>
      </c>
      <c r="C168" s="1" t="s">
        <v>416</v>
      </c>
      <c r="D168" s="8">
        <v>142.88</v>
      </c>
      <c r="E168" s="3"/>
      <c r="F168" s="3">
        <v>142.88</v>
      </c>
      <c r="H168" s="3"/>
      <c r="I168" s="4"/>
      <c r="J168" s="4"/>
      <c r="K168" s="4"/>
      <c r="L168" s="4"/>
      <c r="M168" s="4"/>
      <c r="N168" s="4"/>
      <c r="O168" s="3"/>
      <c r="P168" s="4"/>
      <c r="Q168" s="4"/>
      <c r="R168" s="4"/>
      <c r="S168" s="4"/>
      <c r="T168" s="4"/>
      <c r="U168" s="4"/>
      <c r="V168" s="4"/>
      <c r="W168" s="4"/>
      <c r="X168" s="3"/>
      <c r="Y168" s="3"/>
      <c r="Z168" s="4"/>
      <c r="AA168" s="3"/>
      <c r="AB168" s="4"/>
      <c r="AC168" s="3"/>
      <c r="AD168" s="4"/>
      <c r="AE168" s="3"/>
      <c r="AF168" s="4"/>
      <c r="AG168" s="3"/>
      <c r="AH168" s="4"/>
      <c r="BQ168" s="9">
        <f>SUM(F168)</f>
        <v>142.88</v>
      </c>
      <c r="BR168" s="1" t="s">
        <v>420</v>
      </c>
      <c r="BS168" s="5">
        <v>145</v>
      </c>
      <c r="BU168" s="2">
        <f t="shared" si="18"/>
        <v>142.88</v>
      </c>
      <c r="BV168" s="2">
        <f t="shared" si="19"/>
        <v>0</v>
      </c>
      <c r="BW168" s="2">
        <f t="shared" si="20"/>
        <v>0</v>
      </c>
      <c r="BX168" s="2">
        <f t="shared" si="21"/>
        <v>0</v>
      </c>
      <c r="BY168" s="2">
        <f t="shared" si="22"/>
        <v>0</v>
      </c>
      <c r="BZ168" s="2">
        <f t="shared" si="23"/>
        <v>0</v>
      </c>
      <c r="CA168" s="2">
        <f t="shared" si="24"/>
        <v>142.88</v>
      </c>
      <c r="CB168" s="2">
        <f t="shared" si="25"/>
        <v>0</v>
      </c>
    </row>
    <row r="169" spans="1:80">
      <c r="A169" s="5" t="s">
        <v>142</v>
      </c>
      <c r="B169" s="1" t="s">
        <v>530</v>
      </c>
      <c r="C169" s="1" t="s">
        <v>531</v>
      </c>
      <c r="D169" s="8">
        <v>142.56</v>
      </c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3"/>
      <c r="Y169" s="3"/>
      <c r="Z169" s="4"/>
      <c r="AA169" s="3"/>
      <c r="AB169" s="4"/>
      <c r="AC169" s="3"/>
      <c r="AD169" s="4"/>
      <c r="AE169" s="3"/>
      <c r="AF169" s="4"/>
      <c r="AG169" s="3">
        <f>IF(ISNUMBER(AH169),VLOOKUP(AH169,Domestic1,2)*AG$4)</f>
        <v>289.43999999999994</v>
      </c>
      <c r="AH169" s="4">
        <v>34</v>
      </c>
      <c r="BQ169" s="9">
        <f>SUM(AG169)</f>
        <v>289.43999999999994</v>
      </c>
      <c r="BR169" s="1" t="s">
        <v>530</v>
      </c>
      <c r="BS169" s="5" t="s">
        <v>142</v>
      </c>
      <c r="BU169" s="2">
        <f t="shared" si="18"/>
        <v>289.43999999999994</v>
      </c>
      <c r="BV169" s="2">
        <f t="shared" si="19"/>
        <v>34</v>
      </c>
      <c r="BW169" s="2">
        <f t="shared" si="20"/>
        <v>0</v>
      </c>
      <c r="BX169" s="2">
        <f t="shared" si="21"/>
        <v>0</v>
      </c>
      <c r="BY169" s="2">
        <f t="shared" si="22"/>
        <v>0</v>
      </c>
      <c r="BZ169" s="2">
        <f t="shared" si="23"/>
        <v>0</v>
      </c>
      <c r="CA169" s="2">
        <f t="shared" si="24"/>
        <v>323.43999999999994</v>
      </c>
      <c r="CB169" s="2">
        <f t="shared" si="25"/>
        <v>-34</v>
      </c>
    </row>
    <row r="170" spans="1:80">
      <c r="A170" s="5">
        <v>146</v>
      </c>
      <c r="B170" s="1" t="s">
        <v>242</v>
      </c>
      <c r="C170" s="1" t="s">
        <v>108</v>
      </c>
      <c r="D170" s="8">
        <v>141.36000000000001</v>
      </c>
      <c r="E170" s="3"/>
      <c r="F170" s="3">
        <v>141.36000000000001</v>
      </c>
      <c r="G170" s="4"/>
      <c r="H170" s="3"/>
      <c r="I170" s="4"/>
      <c r="J170" s="4"/>
      <c r="K170" s="4"/>
      <c r="L170" s="4"/>
      <c r="M170" s="4"/>
      <c r="N170" s="4"/>
      <c r="O170" s="3"/>
      <c r="P170" s="4"/>
      <c r="Q170" s="4"/>
      <c r="R170" s="3"/>
      <c r="S170" s="3"/>
      <c r="T170" s="4"/>
      <c r="U170" s="4"/>
      <c r="V170" s="4"/>
      <c r="W170" s="4"/>
      <c r="X170" s="3"/>
      <c r="Y170" s="3"/>
      <c r="Z170" s="4"/>
      <c r="AA170" s="3"/>
      <c r="AB170" s="4"/>
      <c r="AC170" s="3"/>
      <c r="AD170" s="4"/>
      <c r="AE170" s="3"/>
      <c r="AF170" s="4"/>
      <c r="AG170" s="3"/>
      <c r="AH170" s="4"/>
      <c r="AJ170" s="3"/>
      <c r="AK170" s="3"/>
      <c r="AL170" s="3"/>
      <c r="AM170" s="9"/>
      <c r="AN170" s="3"/>
      <c r="AO170" s="3"/>
      <c r="AP170" s="3"/>
      <c r="AQ170" s="9"/>
      <c r="AR170" s="4"/>
      <c r="AS170" s="3"/>
      <c r="AT170" s="4"/>
      <c r="AU170" s="4"/>
      <c r="AV170" s="4"/>
      <c r="AW170" s="3"/>
      <c r="AX170" s="4"/>
      <c r="AY170" s="4"/>
      <c r="AZ170" s="4"/>
      <c r="BA170" s="4"/>
      <c r="BB170" s="4"/>
      <c r="BC170" s="4"/>
      <c r="BD170" s="4"/>
      <c r="BE170" s="4"/>
      <c r="BF170" s="8"/>
      <c r="BG170" s="4"/>
      <c r="BH170" s="4"/>
      <c r="BI170" s="8"/>
      <c r="BQ170" s="9">
        <f>SUM(F170)</f>
        <v>141.36000000000001</v>
      </c>
      <c r="BR170" s="1" t="s">
        <v>242</v>
      </c>
      <c r="BS170" s="5">
        <v>146</v>
      </c>
      <c r="BU170" s="2">
        <f t="shared" si="18"/>
        <v>141.36000000000001</v>
      </c>
      <c r="BV170" s="2">
        <f t="shared" si="19"/>
        <v>0</v>
      </c>
      <c r="BW170" s="2">
        <f t="shared" si="20"/>
        <v>0</v>
      </c>
      <c r="BX170" s="2">
        <f t="shared" si="21"/>
        <v>0</v>
      </c>
      <c r="BY170" s="2">
        <f t="shared" si="22"/>
        <v>0</v>
      </c>
      <c r="BZ170" s="2">
        <f t="shared" si="23"/>
        <v>0</v>
      </c>
      <c r="CA170" s="2">
        <f t="shared" si="24"/>
        <v>141.36000000000001</v>
      </c>
      <c r="CB170" s="2">
        <f t="shared" si="25"/>
        <v>0</v>
      </c>
    </row>
    <row r="171" spans="1:80">
      <c r="A171" s="5">
        <v>147</v>
      </c>
      <c r="B171" s="1" t="s">
        <v>361</v>
      </c>
      <c r="C171" s="1" t="s">
        <v>362</v>
      </c>
      <c r="D171" s="8">
        <v>139.63</v>
      </c>
      <c r="E171" s="3"/>
      <c r="F171" s="3">
        <v>104.88</v>
      </c>
      <c r="H171" s="3"/>
      <c r="I171" s="4"/>
      <c r="J171" s="4"/>
      <c r="K171" s="4"/>
      <c r="L171" s="4"/>
      <c r="M171" s="4"/>
      <c r="N171" s="4"/>
      <c r="O171" s="3"/>
      <c r="P171" s="4"/>
      <c r="Q171" s="4"/>
      <c r="R171" s="4"/>
      <c r="S171" s="4"/>
      <c r="T171" s="4"/>
      <c r="U171" s="4"/>
      <c r="V171" s="4"/>
      <c r="W171" s="4"/>
      <c r="X171" s="3"/>
      <c r="Y171" s="3"/>
      <c r="Z171" s="4"/>
      <c r="AA171" s="3"/>
      <c r="AB171" s="4"/>
      <c r="AC171" s="3"/>
      <c r="AD171" s="4"/>
      <c r="AE171" s="3"/>
      <c r="AF171" s="4"/>
      <c r="AG171" s="3"/>
      <c r="AH171" s="4"/>
      <c r="AV171" s="3">
        <v>34.75</v>
      </c>
      <c r="BQ171" s="9">
        <f>SUM(F171,AV171)</f>
        <v>139.63</v>
      </c>
      <c r="BR171" s="1" t="s">
        <v>361</v>
      </c>
      <c r="BS171" s="5">
        <v>147</v>
      </c>
      <c r="BU171" s="2">
        <f t="shared" si="18"/>
        <v>104.88</v>
      </c>
      <c r="BV171" s="2">
        <f t="shared" si="19"/>
        <v>34.75</v>
      </c>
      <c r="BW171" s="2">
        <f t="shared" si="20"/>
        <v>0</v>
      </c>
      <c r="BX171" s="2">
        <f t="shared" si="21"/>
        <v>0</v>
      </c>
      <c r="BY171" s="2">
        <f t="shared" si="22"/>
        <v>0</v>
      </c>
      <c r="BZ171" s="2">
        <f t="shared" si="23"/>
        <v>0</v>
      </c>
      <c r="CA171" s="2">
        <f t="shared" si="24"/>
        <v>139.63</v>
      </c>
      <c r="CB171" s="2">
        <f t="shared" si="25"/>
        <v>0</v>
      </c>
    </row>
    <row r="172" spans="1:80">
      <c r="A172" s="5">
        <v>148</v>
      </c>
      <c r="B172" s="1" t="s">
        <v>479</v>
      </c>
      <c r="C172" s="1" t="s">
        <v>42</v>
      </c>
      <c r="D172" s="8">
        <v>135.16000000000003</v>
      </c>
      <c r="H172" s="4"/>
      <c r="I172" s="4"/>
      <c r="J172" s="4"/>
      <c r="K172" s="4"/>
      <c r="L172" s="4"/>
      <c r="M172" s="4"/>
      <c r="N172" s="3">
        <v>38.36</v>
      </c>
      <c r="O172" s="4"/>
      <c r="P172" s="4"/>
      <c r="Q172" s="4"/>
      <c r="R172" s="4"/>
      <c r="S172" s="4"/>
      <c r="T172" s="4"/>
      <c r="U172" s="4"/>
      <c r="V172" s="4"/>
      <c r="W172" s="4"/>
      <c r="X172" s="3"/>
      <c r="Y172" s="3">
        <v>96.800000000000011</v>
      </c>
      <c r="Z172" s="4"/>
      <c r="AA172" s="3"/>
      <c r="AB172" s="4"/>
      <c r="AC172" s="3"/>
      <c r="AD172" s="4"/>
      <c r="AE172" s="3"/>
      <c r="AF172" s="4"/>
      <c r="AG172" s="3"/>
      <c r="AH172" s="4"/>
      <c r="BQ172" s="9">
        <f>SUM(N172,Y172)</f>
        <v>135.16000000000003</v>
      </c>
      <c r="BR172" s="1" t="s">
        <v>479</v>
      </c>
      <c r="BS172" s="5">
        <v>148</v>
      </c>
      <c r="BU172" s="2">
        <f t="shared" si="18"/>
        <v>96.800000000000011</v>
      </c>
      <c r="BV172" s="2">
        <f t="shared" si="19"/>
        <v>38.36</v>
      </c>
      <c r="BW172" s="2">
        <f t="shared" si="20"/>
        <v>0</v>
      </c>
      <c r="BX172" s="2">
        <f t="shared" si="21"/>
        <v>0</v>
      </c>
      <c r="BY172" s="2">
        <f t="shared" si="22"/>
        <v>0</v>
      </c>
      <c r="BZ172" s="2">
        <f t="shared" si="23"/>
        <v>0</v>
      </c>
      <c r="CA172" s="2">
        <f t="shared" si="24"/>
        <v>135.16000000000003</v>
      </c>
      <c r="CB172" s="2">
        <f t="shared" si="25"/>
        <v>0</v>
      </c>
    </row>
    <row r="173" spans="1:80">
      <c r="A173" s="5">
        <v>149</v>
      </c>
      <c r="B173" s="1" t="s">
        <v>358</v>
      </c>
      <c r="C173" s="1" t="s">
        <v>359</v>
      </c>
      <c r="D173" s="8">
        <v>134.75</v>
      </c>
      <c r="E173" s="3"/>
      <c r="F173" s="3"/>
      <c r="H173" s="3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3">
        <v>0</v>
      </c>
      <c r="T173" s="4"/>
      <c r="U173" s="4"/>
      <c r="V173" s="4"/>
      <c r="W173" s="3">
        <v>54</v>
      </c>
      <c r="X173" s="3"/>
      <c r="Y173" s="3"/>
      <c r="Z173" s="4"/>
      <c r="AA173" s="3"/>
      <c r="AB173" s="4"/>
      <c r="AC173" s="3"/>
      <c r="AD173" s="4"/>
      <c r="AE173" s="3"/>
      <c r="AF173" s="4"/>
      <c r="AG173" s="3"/>
      <c r="AH173" s="4"/>
      <c r="AV173" s="3">
        <v>80.75</v>
      </c>
      <c r="BQ173" s="9">
        <f>SUM(W173,AV173)</f>
        <v>134.75</v>
      </c>
      <c r="BR173" s="1" t="s">
        <v>358</v>
      </c>
      <c r="BS173" s="5">
        <v>149</v>
      </c>
      <c r="BU173" s="2">
        <f t="shared" si="18"/>
        <v>80.75</v>
      </c>
      <c r="BV173" s="2">
        <f t="shared" si="19"/>
        <v>54</v>
      </c>
      <c r="BW173" s="2">
        <f t="shared" si="20"/>
        <v>0</v>
      </c>
      <c r="BX173" s="2">
        <f t="shared" si="21"/>
        <v>0</v>
      </c>
      <c r="BY173" s="2">
        <f t="shared" si="22"/>
        <v>0</v>
      </c>
      <c r="BZ173" s="2">
        <f t="shared" si="23"/>
        <v>0</v>
      </c>
      <c r="CA173" s="2">
        <f t="shared" si="24"/>
        <v>134.75</v>
      </c>
      <c r="CB173" s="2">
        <f t="shared" si="25"/>
        <v>0</v>
      </c>
    </row>
    <row r="174" spans="1:80">
      <c r="A174" s="5">
        <v>150</v>
      </c>
      <c r="B174" s="1" t="s">
        <v>195</v>
      </c>
      <c r="C174" s="1" t="s">
        <v>39</v>
      </c>
      <c r="D174" s="8">
        <v>132.94</v>
      </c>
      <c r="E174" s="3"/>
      <c r="F174" s="3"/>
      <c r="G174" s="3">
        <v>37.74</v>
      </c>
      <c r="H174" s="3"/>
      <c r="I174" s="4"/>
      <c r="J174" s="4"/>
      <c r="K174" s="4"/>
      <c r="L174" s="4"/>
      <c r="M174" s="4"/>
      <c r="N174" s="4"/>
      <c r="O174" s="4"/>
      <c r="P174" s="4"/>
      <c r="Q174" s="4"/>
      <c r="R174" s="3"/>
      <c r="S174" s="3"/>
      <c r="T174" s="4"/>
      <c r="U174" s="4"/>
      <c r="V174" s="4"/>
      <c r="W174" s="4"/>
      <c r="X174" s="3"/>
      <c r="Y174" s="3"/>
      <c r="Z174" s="4"/>
      <c r="AA174" s="3"/>
      <c r="AB174" s="4"/>
      <c r="AC174" s="3"/>
      <c r="AD174" s="4"/>
      <c r="AE174" s="3"/>
      <c r="AF174" s="4"/>
      <c r="AG174" s="3"/>
      <c r="AH174" s="4"/>
      <c r="AJ174" s="3"/>
      <c r="AK174" s="3"/>
      <c r="AL174" s="3"/>
      <c r="AM174" s="9"/>
      <c r="AN174" s="3"/>
      <c r="AO174" s="3"/>
      <c r="AP174" s="3"/>
      <c r="AQ174" s="9"/>
      <c r="AR174" s="4"/>
      <c r="AS174" s="3">
        <v>95.2</v>
      </c>
      <c r="AT174" s="4"/>
      <c r="AU174" s="3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8"/>
      <c r="BG174" s="4"/>
      <c r="BH174" s="4"/>
      <c r="BI174" s="8"/>
      <c r="BP174" s="9"/>
      <c r="BQ174" s="9">
        <f>SUM(G174,AS174)</f>
        <v>132.94</v>
      </c>
      <c r="BR174" s="1" t="s">
        <v>96</v>
      </c>
      <c r="BS174" s="5">
        <v>150</v>
      </c>
      <c r="BT174" s="5"/>
      <c r="BU174" s="2">
        <f t="shared" si="18"/>
        <v>95.2</v>
      </c>
      <c r="BV174" s="2">
        <f t="shared" si="19"/>
        <v>37.74</v>
      </c>
      <c r="BW174" s="2">
        <f t="shared" si="20"/>
        <v>0</v>
      </c>
      <c r="BX174" s="2">
        <f t="shared" si="21"/>
        <v>0</v>
      </c>
      <c r="BY174" s="2">
        <f t="shared" si="22"/>
        <v>0</v>
      </c>
      <c r="BZ174" s="2">
        <f t="shared" si="23"/>
        <v>0</v>
      </c>
      <c r="CA174" s="2">
        <f t="shared" si="24"/>
        <v>132.94</v>
      </c>
      <c r="CB174" s="2">
        <f t="shared" si="25"/>
        <v>0</v>
      </c>
    </row>
    <row r="175" spans="1:80">
      <c r="A175" s="5">
        <v>151</v>
      </c>
      <c r="B175" s="1" t="s">
        <v>52</v>
      </c>
      <c r="C175" s="1" t="s">
        <v>28</v>
      </c>
      <c r="D175" s="8">
        <v>131.04</v>
      </c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3"/>
      <c r="Z175" s="4"/>
      <c r="AA175" s="3"/>
      <c r="AB175" s="4"/>
      <c r="AC175" s="3"/>
      <c r="AD175" s="4"/>
      <c r="AE175" s="3"/>
      <c r="AF175" s="4"/>
      <c r="AG175" s="3">
        <f>IF(ISNUMBER(AH175),VLOOKUP(AH175,Domestic1,2)*AG$4)</f>
        <v>272.15999999999997</v>
      </c>
      <c r="AH175" s="4">
        <v>42</v>
      </c>
      <c r="BQ175" s="9">
        <f>SUM(AG175)</f>
        <v>272.15999999999997</v>
      </c>
      <c r="BR175" s="1" t="s">
        <v>52</v>
      </c>
      <c r="BS175" s="5">
        <v>151</v>
      </c>
      <c r="BU175" s="2">
        <f t="shared" si="18"/>
        <v>272.15999999999997</v>
      </c>
      <c r="BV175" s="2">
        <f t="shared" si="19"/>
        <v>42</v>
      </c>
      <c r="BW175" s="2">
        <f t="shared" si="20"/>
        <v>0</v>
      </c>
      <c r="BX175" s="2">
        <f t="shared" si="21"/>
        <v>0</v>
      </c>
      <c r="BY175" s="2">
        <f t="shared" si="22"/>
        <v>0</v>
      </c>
      <c r="BZ175" s="2">
        <f t="shared" si="23"/>
        <v>0</v>
      </c>
      <c r="CA175" s="2">
        <f t="shared" si="24"/>
        <v>314.15999999999997</v>
      </c>
      <c r="CB175" s="2">
        <f t="shared" si="25"/>
        <v>-42</v>
      </c>
    </row>
    <row r="176" spans="1:80">
      <c r="A176" s="5">
        <v>152</v>
      </c>
      <c r="B176" s="1" t="s">
        <v>470</v>
      </c>
      <c r="C176" s="1" t="s">
        <v>174</v>
      </c>
      <c r="D176" s="7">
        <v>128</v>
      </c>
      <c r="H176" s="4"/>
      <c r="I176" s="4"/>
      <c r="J176" s="4"/>
      <c r="K176" s="4"/>
      <c r="L176" s="4"/>
      <c r="M176" s="4"/>
      <c r="N176" s="4"/>
      <c r="O176" s="3">
        <v>128</v>
      </c>
      <c r="P176" s="4"/>
      <c r="Q176" s="4"/>
      <c r="R176" s="4"/>
      <c r="S176" s="4"/>
      <c r="T176" s="3">
        <v>0</v>
      </c>
      <c r="U176" s="4"/>
      <c r="V176" s="4"/>
      <c r="W176" s="4"/>
      <c r="X176" s="3"/>
      <c r="Y176" s="3"/>
      <c r="Z176" s="4"/>
      <c r="AA176" s="3"/>
      <c r="AB176" s="4"/>
      <c r="AC176" s="3"/>
      <c r="AD176" s="4"/>
      <c r="AE176" s="3"/>
      <c r="AF176" s="4"/>
      <c r="AG176" s="3"/>
      <c r="AH176" s="4"/>
      <c r="BQ176" s="9">
        <f>SUM(O176)</f>
        <v>128</v>
      </c>
      <c r="BR176" s="1" t="s">
        <v>470</v>
      </c>
      <c r="BS176" s="5">
        <v>152</v>
      </c>
      <c r="BU176" s="2">
        <f t="shared" si="18"/>
        <v>128</v>
      </c>
      <c r="BV176" s="2">
        <f t="shared" si="19"/>
        <v>0</v>
      </c>
      <c r="BW176" s="2">
        <f t="shared" si="20"/>
        <v>0</v>
      </c>
      <c r="BX176" s="2">
        <f t="shared" si="21"/>
        <v>0</v>
      </c>
      <c r="BY176" s="2">
        <f t="shared" si="22"/>
        <v>0</v>
      </c>
      <c r="BZ176" s="2">
        <f t="shared" si="23"/>
        <v>0</v>
      </c>
      <c r="CA176" s="2">
        <f t="shared" si="24"/>
        <v>128</v>
      </c>
      <c r="CB176" s="2">
        <f t="shared" si="25"/>
        <v>0</v>
      </c>
    </row>
    <row r="177" spans="1:80">
      <c r="A177" s="5">
        <v>153</v>
      </c>
      <c r="B177" s="1" t="s">
        <v>422</v>
      </c>
      <c r="C177" s="1" t="s">
        <v>423</v>
      </c>
      <c r="D177" s="8">
        <v>126.16</v>
      </c>
      <c r="E177" s="3"/>
      <c r="F177" s="3">
        <v>126.16</v>
      </c>
      <c r="H177" s="3"/>
      <c r="I177" s="4"/>
      <c r="J177" s="4"/>
      <c r="K177" s="4"/>
      <c r="L177" s="4"/>
      <c r="M177" s="4"/>
      <c r="N177" s="4"/>
      <c r="O177" s="3"/>
      <c r="P177" s="4"/>
      <c r="Q177" s="3"/>
      <c r="R177" s="4"/>
      <c r="S177" s="4"/>
      <c r="T177" s="4"/>
      <c r="U177" s="4"/>
      <c r="V177" s="4"/>
      <c r="W177" s="4"/>
      <c r="X177" s="3"/>
      <c r="Y177" s="3"/>
      <c r="Z177" s="4"/>
      <c r="AA177" s="3"/>
      <c r="AB177" s="4"/>
      <c r="AC177" s="3"/>
      <c r="AD177" s="4"/>
      <c r="AE177" s="3"/>
      <c r="AF177" s="4"/>
      <c r="AG177" s="3"/>
      <c r="AH177" s="4"/>
      <c r="BQ177" s="9">
        <f>SUM(F177)</f>
        <v>126.16</v>
      </c>
      <c r="BR177" s="1" t="s">
        <v>422</v>
      </c>
      <c r="BS177" s="5">
        <v>153</v>
      </c>
      <c r="BU177" s="2">
        <f t="shared" si="18"/>
        <v>126.16</v>
      </c>
      <c r="BV177" s="2">
        <f t="shared" si="19"/>
        <v>0</v>
      </c>
      <c r="BW177" s="2">
        <f t="shared" si="20"/>
        <v>0</v>
      </c>
      <c r="BX177" s="2">
        <f t="shared" si="21"/>
        <v>0</v>
      </c>
      <c r="BY177" s="2">
        <f t="shared" si="22"/>
        <v>0</v>
      </c>
      <c r="BZ177" s="2">
        <f t="shared" si="23"/>
        <v>0</v>
      </c>
      <c r="CA177" s="2">
        <f t="shared" si="24"/>
        <v>126.16</v>
      </c>
      <c r="CB177" s="2">
        <f t="shared" si="25"/>
        <v>0</v>
      </c>
    </row>
    <row r="178" spans="1:80">
      <c r="A178" s="5">
        <v>154</v>
      </c>
      <c r="B178" s="1" t="s">
        <v>430</v>
      </c>
      <c r="C178" s="1" t="s">
        <v>157</v>
      </c>
      <c r="D178" s="8">
        <v>125.76</v>
      </c>
      <c r="E178" s="3">
        <v>125.76</v>
      </c>
      <c r="H178" s="3"/>
      <c r="I178" s="4"/>
      <c r="J178" s="4"/>
      <c r="K178" s="4"/>
      <c r="L178" s="4"/>
      <c r="M178" s="4"/>
      <c r="N178" s="4"/>
      <c r="O178" s="3"/>
      <c r="P178" s="4"/>
      <c r="Q178" s="3"/>
      <c r="R178" s="4"/>
      <c r="S178" s="4"/>
      <c r="T178" s="4"/>
      <c r="U178" s="4"/>
      <c r="V178" s="4"/>
      <c r="W178" s="4"/>
      <c r="X178" s="3"/>
      <c r="Y178" s="3"/>
      <c r="Z178" s="4"/>
      <c r="AA178" s="3"/>
      <c r="AB178" s="4"/>
      <c r="AC178" s="3"/>
      <c r="AD178" s="4"/>
      <c r="AE178" s="3"/>
      <c r="AF178" s="4"/>
      <c r="AG178" s="3"/>
      <c r="AH178" s="4"/>
      <c r="BQ178" s="9">
        <f>SUM(E178)</f>
        <v>125.76</v>
      </c>
      <c r="BR178" s="1" t="s">
        <v>430</v>
      </c>
      <c r="BS178" s="5">
        <v>154</v>
      </c>
      <c r="BU178" s="2">
        <f t="shared" si="18"/>
        <v>125.76</v>
      </c>
      <c r="BV178" s="2">
        <f t="shared" si="19"/>
        <v>0</v>
      </c>
      <c r="BW178" s="2">
        <f t="shared" si="20"/>
        <v>0</v>
      </c>
      <c r="BX178" s="2">
        <f t="shared" si="21"/>
        <v>0</v>
      </c>
      <c r="BY178" s="2">
        <f t="shared" si="22"/>
        <v>0</v>
      </c>
      <c r="BZ178" s="2">
        <f t="shared" si="23"/>
        <v>0</v>
      </c>
      <c r="CA178" s="2">
        <f t="shared" si="24"/>
        <v>125.76</v>
      </c>
      <c r="CB178" s="2">
        <f t="shared" si="25"/>
        <v>0</v>
      </c>
    </row>
    <row r="179" spans="1:80">
      <c r="A179" s="5">
        <v>155</v>
      </c>
      <c r="B179" s="1" t="s">
        <v>532</v>
      </c>
      <c r="C179" s="1" t="s">
        <v>10</v>
      </c>
      <c r="D179" s="8">
        <v>125.28</v>
      </c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3"/>
      <c r="Z179" s="4"/>
      <c r="AA179" s="3"/>
      <c r="AB179" s="4"/>
      <c r="AC179" s="3"/>
      <c r="AD179" s="4"/>
      <c r="AE179" s="3"/>
      <c r="AF179" s="4"/>
      <c r="AG179" s="3">
        <f>IF(ISNUMBER(AH179),VLOOKUP(AH179,Domestic1,2)*AG$4)</f>
        <v>264.96000000000004</v>
      </c>
      <c r="AH179" s="4">
        <v>46</v>
      </c>
      <c r="BQ179" s="9">
        <f>SUM(AG179)</f>
        <v>264.96000000000004</v>
      </c>
      <c r="BR179" s="1" t="s">
        <v>532</v>
      </c>
      <c r="BS179" s="5">
        <v>155</v>
      </c>
      <c r="BU179" s="2">
        <f t="shared" si="18"/>
        <v>264.96000000000004</v>
      </c>
      <c r="BV179" s="2">
        <f t="shared" si="19"/>
        <v>46</v>
      </c>
      <c r="BW179" s="2">
        <f t="shared" si="20"/>
        <v>0</v>
      </c>
      <c r="BX179" s="2">
        <f t="shared" si="21"/>
        <v>0</v>
      </c>
      <c r="BY179" s="2">
        <f t="shared" si="22"/>
        <v>0</v>
      </c>
      <c r="BZ179" s="2">
        <f t="shared" si="23"/>
        <v>0</v>
      </c>
      <c r="CA179" s="2">
        <f t="shared" si="24"/>
        <v>310.96000000000004</v>
      </c>
      <c r="CB179" s="2">
        <f t="shared" si="25"/>
        <v>-46</v>
      </c>
    </row>
    <row r="180" spans="1:80">
      <c r="A180" s="5">
        <v>156</v>
      </c>
      <c r="B180" s="1" t="s">
        <v>60</v>
      </c>
      <c r="C180" s="1" t="s">
        <v>502</v>
      </c>
      <c r="D180" s="8">
        <v>125</v>
      </c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3">
        <v>125</v>
      </c>
      <c r="X180" s="3"/>
      <c r="Y180" s="3"/>
      <c r="Z180" s="4"/>
      <c r="AA180" s="3"/>
      <c r="AB180" s="4"/>
      <c r="AC180" s="3"/>
      <c r="AD180" s="4"/>
      <c r="AE180" s="3"/>
      <c r="AF180" s="4"/>
      <c r="AG180" s="3"/>
      <c r="AH180" s="4"/>
      <c r="BQ180" s="9">
        <f>SUM(W180)</f>
        <v>125</v>
      </c>
      <c r="BR180" s="1" t="s">
        <v>60</v>
      </c>
      <c r="BS180" s="5">
        <v>156</v>
      </c>
      <c r="BU180" s="2">
        <f t="shared" si="18"/>
        <v>125</v>
      </c>
      <c r="BV180" s="2">
        <f t="shared" si="19"/>
        <v>0</v>
      </c>
      <c r="BW180" s="2">
        <f t="shared" si="20"/>
        <v>0</v>
      </c>
      <c r="BX180" s="2">
        <f t="shared" si="21"/>
        <v>0</v>
      </c>
      <c r="BY180" s="2">
        <f t="shared" si="22"/>
        <v>0</v>
      </c>
      <c r="BZ180" s="2">
        <f t="shared" si="23"/>
        <v>0</v>
      </c>
      <c r="CA180" s="2">
        <f t="shared" si="24"/>
        <v>125</v>
      </c>
      <c r="CB180" s="2">
        <f t="shared" si="25"/>
        <v>0</v>
      </c>
    </row>
    <row r="181" spans="1:80">
      <c r="A181" s="5">
        <v>157</v>
      </c>
      <c r="B181" s="1" t="s">
        <v>283</v>
      </c>
      <c r="C181" s="1" t="s">
        <v>284</v>
      </c>
      <c r="D181" s="8">
        <v>122.08</v>
      </c>
      <c r="E181" s="3"/>
      <c r="F181" s="3"/>
      <c r="G181" s="4"/>
      <c r="H181" s="3"/>
      <c r="I181" s="4"/>
      <c r="J181" s="4"/>
      <c r="K181" s="4"/>
      <c r="L181" s="4"/>
      <c r="M181" s="4"/>
      <c r="N181" s="3">
        <v>60.480000000000004</v>
      </c>
      <c r="O181" s="3"/>
      <c r="P181" s="4"/>
      <c r="Q181" s="3"/>
      <c r="R181" s="4"/>
      <c r="S181" s="4"/>
      <c r="T181" s="4"/>
      <c r="U181" s="4"/>
      <c r="V181" s="4"/>
      <c r="W181" s="4"/>
      <c r="X181" s="3"/>
      <c r="Y181" s="3">
        <v>61.599999999999994</v>
      </c>
      <c r="Z181" s="4"/>
      <c r="AA181" s="3"/>
      <c r="AB181" s="4"/>
      <c r="AC181" s="3"/>
      <c r="AD181" s="4"/>
      <c r="AE181" s="3"/>
      <c r="AF181" s="4"/>
      <c r="AG181" s="3"/>
      <c r="AH181" s="4"/>
      <c r="AJ181" s="3"/>
      <c r="AK181" s="3"/>
      <c r="AL181" s="3"/>
      <c r="AM181" s="9"/>
      <c r="AN181" s="3"/>
      <c r="AO181" s="3"/>
      <c r="AP181" s="3"/>
      <c r="AQ181" s="9"/>
      <c r="AR181" s="4"/>
      <c r="AS181" s="3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8"/>
      <c r="BG181" s="4"/>
      <c r="BH181" s="4"/>
      <c r="BI181" s="8"/>
      <c r="BQ181" s="9">
        <f>SUM(N181,Y181)</f>
        <v>122.08</v>
      </c>
      <c r="BR181" s="1" t="s">
        <v>283</v>
      </c>
      <c r="BS181" s="5">
        <v>157</v>
      </c>
      <c r="BU181" s="2">
        <f t="shared" si="18"/>
        <v>61.599999999999994</v>
      </c>
      <c r="BV181" s="2">
        <f t="shared" si="19"/>
        <v>60.480000000000004</v>
      </c>
      <c r="BW181" s="2">
        <f t="shared" si="20"/>
        <v>0</v>
      </c>
      <c r="BX181" s="2">
        <f t="shared" si="21"/>
        <v>0</v>
      </c>
      <c r="BY181" s="2">
        <f t="shared" si="22"/>
        <v>0</v>
      </c>
      <c r="BZ181" s="2">
        <f t="shared" si="23"/>
        <v>0</v>
      </c>
      <c r="CA181" s="2">
        <f t="shared" si="24"/>
        <v>122.08</v>
      </c>
      <c r="CB181" s="2">
        <f t="shared" si="25"/>
        <v>0</v>
      </c>
    </row>
    <row r="182" spans="1:80">
      <c r="A182" s="5">
        <v>158</v>
      </c>
      <c r="B182" s="1" t="s">
        <v>533</v>
      </c>
      <c r="C182" s="1" t="s">
        <v>534</v>
      </c>
      <c r="D182" s="8">
        <v>120.96</v>
      </c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3"/>
      <c r="AB182" s="4"/>
      <c r="AC182" s="3"/>
      <c r="AD182" s="4"/>
      <c r="AE182" s="3"/>
      <c r="AF182" s="4"/>
      <c r="AG182" s="3">
        <f>IF(ISNUMBER(AH182),VLOOKUP(AH182,Domestic1,2)*AG$4)</f>
        <v>259.92</v>
      </c>
      <c r="AH182" s="4">
        <v>49</v>
      </c>
      <c r="BQ182" s="9">
        <f>SUM(AG182)</f>
        <v>259.92</v>
      </c>
      <c r="BR182" s="1" t="s">
        <v>533</v>
      </c>
      <c r="BS182" s="5">
        <v>158</v>
      </c>
      <c r="BU182" s="2">
        <f t="shared" si="18"/>
        <v>259.92</v>
      </c>
      <c r="BV182" s="2">
        <f t="shared" si="19"/>
        <v>49</v>
      </c>
      <c r="BW182" s="2">
        <f t="shared" si="20"/>
        <v>0</v>
      </c>
      <c r="BX182" s="2">
        <f t="shared" si="21"/>
        <v>0</v>
      </c>
      <c r="BY182" s="2">
        <f t="shared" si="22"/>
        <v>0</v>
      </c>
      <c r="BZ182" s="2">
        <f t="shared" si="23"/>
        <v>0</v>
      </c>
      <c r="CA182" s="2">
        <f t="shared" si="24"/>
        <v>308.92</v>
      </c>
      <c r="CB182" s="2">
        <f t="shared" si="25"/>
        <v>-49</v>
      </c>
    </row>
    <row r="183" spans="1:80">
      <c r="A183" s="5">
        <v>159</v>
      </c>
      <c r="B183" s="1" t="s">
        <v>181</v>
      </c>
      <c r="C183" s="1" t="s">
        <v>182</v>
      </c>
      <c r="D183" s="8">
        <v>120.24999999999999</v>
      </c>
      <c r="E183" s="3">
        <v>0</v>
      </c>
      <c r="F183" s="3"/>
      <c r="G183" s="4"/>
      <c r="H183" s="3"/>
      <c r="I183" s="4"/>
      <c r="J183" s="4"/>
      <c r="K183" s="3">
        <v>0</v>
      </c>
      <c r="L183" s="4"/>
      <c r="M183" s="4"/>
      <c r="N183" s="4"/>
      <c r="O183" s="3"/>
      <c r="P183" s="4"/>
      <c r="Q183" s="4"/>
      <c r="R183" s="4"/>
      <c r="S183" s="4"/>
      <c r="T183" s="4"/>
      <c r="U183" s="3">
        <v>51.599999999999994</v>
      </c>
      <c r="V183" s="4"/>
      <c r="W183" s="4"/>
      <c r="X183" s="3">
        <v>0</v>
      </c>
      <c r="Y183" s="3"/>
      <c r="Z183" s="4"/>
      <c r="AA183" s="3"/>
      <c r="AB183" s="4"/>
      <c r="AC183" s="3"/>
      <c r="AD183" s="4"/>
      <c r="AE183" s="3">
        <v>0</v>
      </c>
      <c r="AF183" s="4">
        <v>0</v>
      </c>
      <c r="AG183" s="3"/>
      <c r="AH183" s="4"/>
      <c r="AJ183" s="3"/>
      <c r="AK183" s="3"/>
      <c r="AL183" s="3"/>
      <c r="AM183" s="9"/>
      <c r="AN183" s="3"/>
      <c r="AO183" s="3"/>
      <c r="AP183" s="3"/>
      <c r="AQ183" s="9"/>
      <c r="AR183" s="4"/>
      <c r="AS183" s="3"/>
      <c r="AT183" s="4"/>
      <c r="AU183" s="4"/>
      <c r="AV183" s="4"/>
      <c r="AW183" s="3"/>
      <c r="AX183" s="4"/>
      <c r="AY183" s="3">
        <v>37.57</v>
      </c>
      <c r="AZ183" s="4"/>
      <c r="BA183" s="4"/>
      <c r="BB183" s="3">
        <v>31.080000000000002</v>
      </c>
      <c r="BC183" s="4"/>
      <c r="BD183" s="4"/>
      <c r="BE183" s="4"/>
      <c r="BF183" s="8"/>
      <c r="BG183" s="4"/>
      <c r="BH183" s="4"/>
      <c r="BI183" s="8"/>
      <c r="BP183" s="9"/>
      <c r="BQ183" s="9">
        <f>SUM(U183,AY183,BB183)</f>
        <v>120.24999999999999</v>
      </c>
      <c r="BR183" s="1" t="s">
        <v>181</v>
      </c>
      <c r="BS183" s="5">
        <v>159</v>
      </c>
      <c r="BT183" s="5"/>
      <c r="BU183" s="2">
        <f t="shared" si="18"/>
        <v>51.599999999999994</v>
      </c>
      <c r="BV183" s="2">
        <f t="shared" si="19"/>
        <v>37.57</v>
      </c>
      <c r="BW183" s="2">
        <f t="shared" si="20"/>
        <v>31.080000000000002</v>
      </c>
      <c r="BX183" s="2">
        <f t="shared" si="21"/>
        <v>0</v>
      </c>
      <c r="BY183" s="2">
        <f t="shared" si="22"/>
        <v>0</v>
      </c>
      <c r="BZ183" s="2">
        <f t="shared" si="23"/>
        <v>0</v>
      </c>
      <c r="CA183" s="2">
        <f t="shared" si="24"/>
        <v>120.24999999999999</v>
      </c>
      <c r="CB183" s="2">
        <f t="shared" si="25"/>
        <v>0</v>
      </c>
    </row>
    <row r="184" spans="1:80">
      <c r="A184" s="5">
        <v>160</v>
      </c>
      <c r="B184" s="1" t="s">
        <v>471</v>
      </c>
      <c r="C184" s="1" t="s">
        <v>42</v>
      </c>
      <c r="D184" s="8">
        <v>112</v>
      </c>
      <c r="H184" s="4"/>
      <c r="I184" s="4"/>
      <c r="J184" s="4"/>
      <c r="K184" s="4"/>
      <c r="L184" s="4"/>
      <c r="M184" s="4"/>
      <c r="N184" s="3">
        <v>112</v>
      </c>
      <c r="O184" s="4"/>
      <c r="P184" s="4"/>
      <c r="Q184" s="4"/>
      <c r="R184" s="4"/>
      <c r="S184" s="4"/>
      <c r="T184" s="4"/>
      <c r="U184" s="4"/>
      <c r="V184" s="4"/>
      <c r="W184" s="4"/>
      <c r="X184" s="3"/>
      <c r="Y184" s="3"/>
      <c r="Z184" s="4"/>
      <c r="AA184" s="3"/>
      <c r="AB184" s="4"/>
      <c r="AC184" s="3"/>
      <c r="AD184" s="4"/>
      <c r="AE184" s="3"/>
      <c r="AF184" s="4"/>
      <c r="AG184" s="3"/>
      <c r="AH184" s="4"/>
      <c r="BQ184" s="9">
        <f>SUM(N184)</f>
        <v>112</v>
      </c>
      <c r="BR184" s="1" t="s">
        <v>471</v>
      </c>
      <c r="BS184" s="5">
        <v>160</v>
      </c>
      <c r="BU184" s="2">
        <f t="shared" si="18"/>
        <v>112</v>
      </c>
      <c r="BV184" s="2">
        <f t="shared" si="19"/>
        <v>0</v>
      </c>
      <c r="BW184" s="2">
        <f t="shared" si="20"/>
        <v>0</v>
      </c>
      <c r="BX184" s="2">
        <f t="shared" si="21"/>
        <v>0</v>
      </c>
      <c r="BY184" s="2">
        <f t="shared" si="22"/>
        <v>0</v>
      </c>
      <c r="BZ184" s="2">
        <f t="shared" si="23"/>
        <v>0</v>
      </c>
      <c r="CA184" s="2">
        <f t="shared" si="24"/>
        <v>112</v>
      </c>
      <c r="CB184" s="2">
        <f t="shared" si="25"/>
        <v>0</v>
      </c>
    </row>
    <row r="185" spans="1:80">
      <c r="A185" s="5">
        <v>161</v>
      </c>
      <c r="B185" s="1" t="s">
        <v>57</v>
      </c>
      <c r="C185" s="1" t="s">
        <v>39</v>
      </c>
      <c r="D185" s="8">
        <v>110.88</v>
      </c>
      <c r="E185" s="3"/>
      <c r="F185" s="3"/>
      <c r="H185" s="3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3"/>
      <c r="Y185" s="3"/>
      <c r="Z185" s="4"/>
      <c r="AA185" s="3"/>
      <c r="AB185" s="4"/>
      <c r="AC185" s="3"/>
      <c r="AD185" s="4"/>
      <c r="AE185" s="3"/>
      <c r="AF185" s="4"/>
      <c r="AG185" s="3"/>
      <c r="AH185" s="4"/>
      <c r="AS185" s="3">
        <v>110.88</v>
      </c>
      <c r="BQ185" s="9">
        <f>SUM(AS185)</f>
        <v>110.88</v>
      </c>
      <c r="BR185" s="1" t="s">
        <v>57</v>
      </c>
      <c r="BS185" s="5">
        <v>161</v>
      </c>
      <c r="BU185" s="2">
        <f t="shared" si="18"/>
        <v>110.88</v>
      </c>
      <c r="BV185" s="2">
        <f t="shared" si="19"/>
        <v>0</v>
      </c>
      <c r="BW185" s="2">
        <f t="shared" si="20"/>
        <v>0</v>
      </c>
      <c r="BX185" s="2">
        <f t="shared" si="21"/>
        <v>0</v>
      </c>
      <c r="BY185" s="2">
        <f t="shared" si="22"/>
        <v>0</v>
      </c>
      <c r="BZ185" s="2">
        <f t="shared" si="23"/>
        <v>0</v>
      </c>
      <c r="CA185" s="2">
        <f t="shared" si="24"/>
        <v>110.88</v>
      </c>
      <c r="CB185" s="2">
        <f t="shared" si="25"/>
        <v>0</v>
      </c>
    </row>
    <row r="186" spans="1:80">
      <c r="A186" s="5">
        <v>162</v>
      </c>
      <c r="B186" s="1" t="s">
        <v>446</v>
      </c>
      <c r="C186" s="1" t="s">
        <v>401</v>
      </c>
      <c r="D186" s="8">
        <v>110.4</v>
      </c>
      <c r="H186" s="3"/>
      <c r="I186" s="4"/>
      <c r="J186" s="4"/>
      <c r="K186" s="4"/>
      <c r="L186" s="3">
        <v>32.400000000000006</v>
      </c>
      <c r="M186" s="4"/>
      <c r="N186" s="4"/>
      <c r="O186" s="4"/>
      <c r="P186" s="4"/>
      <c r="Q186" s="3">
        <v>52</v>
      </c>
      <c r="R186" s="4"/>
      <c r="S186" s="4"/>
      <c r="T186" s="4"/>
      <c r="U186" s="4"/>
      <c r="V186" s="4"/>
      <c r="W186" s="4"/>
      <c r="X186" s="3"/>
      <c r="Y186" s="3"/>
      <c r="Z186" s="4"/>
      <c r="AA186" s="3"/>
      <c r="AB186" s="4"/>
      <c r="AC186" s="3">
        <f>IF(ISNUMBER(AD186),VLOOKUP(AD186,Domestic1,2)*AC$4)</f>
        <v>24.36</v>
      </c>
      <c r="AD186" s="4">
        <v>5</v>
      </c>
      <c r="AE186" s="3"/>
      <c r="AF186" s="4"/>
      <c r="AG186" s="3"/>
      <c r="AH186" s="4"/>
      <c r="BQ186" s="9">
        <f>SUM(L186,Q186,AC186,)</f>
        <v>108.76</v>
      </c>
      <c r="BR186" s="1" t="s">
        <v>446</v>
      </c>
      <c r="BS186" s="5">
        <v>162</v>
      </c>
      <c r="BU186" s="2">
        <f t="shared" si="18"/>
        <v>52</v>
      </c>
      <c r="BV186" s="2">
        <f t="shared" si="19"/>
        <v>32.400000000000006</v>
      </c>
      <c r="BW186" s="2">
        <f t="shared" si="20"/>
        <v>24.36</v>
      </c>
      <c r="BX186" s="2">
        <f t="shared" si="21"/>
        <v>5</v>
      </c>
      <c r="BY186" s="2">
        <f t="shared" si="22"/>
        <v>0</v>
      </c>
      <c r="BZ186" s="2">
        <f t="shared" si="23"/>
        <v>0</v>
      </c>
      <c r="CA186" s="2">
        <f t="shared" si="24"/>
        <v>113.76</v>
      </c>
      <c r="CB186" s="2">
        <f t="shared" si="25"/>
        <v>-5</v>
      </c>
    </row>
    <row r="187" spans="1:80">
      <c r="A187" s="5">
        <v>163</v>
      </c>
      <c r="B187" s="1" t="s">
        <v>444</v>
      </c>
      <c r="C187" s="1" t="s">
        <v>445</v>
      </c>
      <c r="D187" s="8">
        <v>109.75</v>
      </c>
      <c r="H187" s="3"/>
      <c r="I187" s="4"/>
      <c r="J187" s="3">
        <v>48</v>
      </c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3"/>
      <c r="Y187" s="3"/>
      <c r="Z187" s="3">
        <v>61.75</v>
      </c>
      <c r="AA187" s="3"/>
      <c r="AB187" s="3"/>
      <c r="AC187" s="3"/>
      <c r="AD187" s="3"/>
      <c r="AE187" s="3"/>
      <c r="AF187" s="3"/>
      <c r="AG187" s="3"/>
      <c r="AH187" s="3"/>
      <c r="BQ187" s="9">
        <f>SUM(J187,Z187)</f>
        <v>109.75</v>
      </c>
      <c r="BR187" s="1" t="s">
        <v>444</v>
      </c>
      <c r="BS187" s="5">
        <v>163</v>
      </c>
      <c r="BU187" s="2">
        <f t="shared" si="18"/>
        <v>61.75</v>
      </c>
      <c r="BV187" s="2">
        <f t="shared" si="19"/>
        <v>48</v>
      </c>
      <c r="BW187" s="2">
        <f t="shared" si="20"/>
        <v>0</v>
      </c>
      <c r="BX187" s="2">
        <f t="shared" si="21"/>
        <v>0</v>
      </c>
      <c r="BY187" s="2">
        <f t="shared" si="22"/>
        <v>0</v>
      </c>
      <c r="BZ187" s="2">
        <f t="shared" si="23"/>
        <v>0</v>
      </c>
      <c r="CA187" s="2">
        <f t="shared" si="24"/>
        <v>109.75</v>
      </c>
      <c r="CB187" s="2">
        <f t="shared" si="25"/>
        <v>0</v>
      </c>
    </row>
    <row r="188" spans="1:80">
      <c r="A188" s="5">
        <v>164</v>
      </c>
      <c r="B188" s="1" t="s">
        <v>500</v>
      </c>
      <c r="C188" s="1" t="s">
        <v>501</v>
      </c>
      <c r="D188" s="8">
        <v>109.72</v>
      </c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5">
        <v>52.08</v>
      </c>
      <c r="V188" s="4"/>
      <c r="W188" s="4"/>
      <c r="X188" s="3"/>
      <c r="Y188" s="3">
        <v>57.64</v>
      </c>
      <c r="Z188" s="4"/>
      <c r="AA188" s="3"/>
      <c r="AB188" s="4"/>
      <c r="AC188" s="3"/>
      <c r="AD188" s="4"/>
      <c r="AE188" s="3">
        <v>0</v>
      </c>
      <c r="AF188" s="4">
        <v>0</v>
      </c>
      <c r="AG188" s="3"/>
      <c r="AH188" s="4"/>
      <c r="BQ188" s="9">
        <f>SUM(U188,Y188)</f>
        <v>109.72</v>
      </c>
      <c r="BR188" s="1" t="s">
        <v>500</v>
      </c>
      <c r="BS188" s="5">
        <v>164</v>
      </c>
      <c r="BU188" s="2">
        <f t="shared" si="18"/>
        <v>57.64</v>
      </c>
      <c r="BV188" s="2">
        <f t="shared" si="19"/>
        <v>52.08</v>
      </c>
      <c r="BW188" s="2">
        <f t="shared" si="20"/>
        <v>0</v>
      </c>
      <c r="BX188" s="2">
        <f t="shared" si="21"/>
        <v>0</v>
      </c>
      <c r="BY188" s="2">
        <f t="shared" si="22"/>
        <v>0</v>
      </c>
      <c r="BZ188" s="2">
        <f t="shared" si="23"/>
        <v>0</v>
      </c>
      <c r="CA188" s="2">
        <f t="shared" si="24"/>
        <v>109.72</v>
      </c>
      <c r="CB188" s="2">
        <f t="shared" si="25"/>
        <v>0</v>
      </c>
    </row>
    <row r="189" spans="1:80">
      <c r="A189" s="5">
        <v>165</v>
      </c>
      <c r="B189" s="1" t="s">
        <v>128</v>
      </c>
      <c r="C189" s="1" t="s">
        <v>129</v>
      </c>
      <c r="D189" s="8">
        <v>108.98</v>
      </c>
      <c r="E189" s="3"/>
      <c r="F189" s="3"/>
      <c r="G189" s="4"/>
      <c r="H189" s="3"/>
      <c r="I189" s="4"/>
      <c r="J189" s="4"/>
      <c r="K189" s="4"/>
      <c r="L189" s="4"/>
      <c r="M189" s="4"/>
      <c r="N189" s="4"/>
      <c r="O189" s="4"/>
      <c r="P189" s="4"/>
      <c r="Q189" s="4"/>
      <c r="R189" s="3"/>
      <c r="S189" s="3"/>
      <c r="T189" s="4"/>
      <c r="U189" s="4"/>
      <c r="V189" s="3">
        <v>45.78</v>
      </c>
      <c r="W189" s="4"/>
      <c r="X189" s="3"/>
      <c r="Y189" s="3">
        <v>0</v>
      </c>
      <c r="Z189" s="4"/>
      <c r="AA189" s="3"/>
      <c r="AB189" s="4"/>
      <c r="AC189" s="3"/>
      <c r="AD189" s="4"/>
      <c r="AE189" s="3"/>
      <c r="AF189" s="4"/>
      <c r="AG189" s="3"/>
      <c r="AH189" s="4"/>
      <c r="AJ189" s="3"/>
      <c r="AK189" s="3"/>
      <c r="AL189" s="3"/>
      <c r="AM189" s="9"/>
      <c r="AN189" s="3"/>
      <c r="AO189" s="3"/>
      <c r="AP189" s="3"/>
      <c r="AQ189" s="9"/>
      <c r="AR189" s="4"/>
      <c r="AS189" s="3"/>
      <c r="AT189" s="3">
        <v>35.200000000000003</v>
      </c>
      <c r="AU189" s="4"/>
      <c r="AV189" s="4"/>
      <c r="AW189" s="3"/>
      <c r="AX189" s="4"/>
      <c r="AY189" s="4"/>
      <c r="AZ189" s="3">
        <v>28</v>
      </c>
      <c r="BA189" s="4"/>
      <c r="BB189" s="4"/>
      <c r="BC189" s="4"/>
      <c r="BD189" s="3"/>
      <c r="BE189" s="4"/>
      <c r="BF189" s="8"/>
      <c r="BG189" s="4"/>
      <c r="BH189" s="4"/>
      <c r="BI189" s="8"/>
      <c r="BP189" s="9"/>
      <c r="BQ189" s="9">
        <f>SUM(V189,AT189,AZ189)</f>
        <v>108.98</v>
      </c>
      <c r="BR189" s="1" t="s">
        <v>128</v>
      </c>
      <c r="BS189" s="5">
        <v>165</v>
      </c>
      <c r="BT189" s="5"/>
      <c r="BU189" s="2">
        <f t="shared" si="18"/>
        <v>45.78</v>
      </c>
      <c r="BV189" s="2">
        <f t="shared" si="19"/>
        <v>35.200000000000003</v>
      </c>
      <c r="BW189" s="2">
        <f t="shared" si="20"/>
        <v>28</v>
      </c>
      <c r="BX189" s="2">
        <f t="shared" si="21"/>
        <v>0</v>
      </c>
      <c r="BY189" s="2">
        <f t="shared" si="22"/>
        <v>0</v>
      </c>
      <c r="BZ189" s="2">
        <f t="shared" si="23"/>
        <v>0</v>
      </c>
      <c r="CA189" s="2">
        <f t="shared" si="24"/>
        <v>108.98</v>
      </c>
      <c r="CB189" s="2">
        <f t="shared" si="25"/>
        <v>0</v>
      </c>
    </row>
    <row r="190" spans="1:80">
      <c r="A190" s="5">
        <v>166</v>
      </c>
      <c r="B190" s="1" t="s">
        <v>87</v>
      </c>
      <c r="C190" s="1" t="s">
        <v>42</v>
      </c>
      <c r="D190" s="8">
        <v>108.64</v>
      </c>
      <c r="E190" s="3"/>
      <c r="F190" s="3"/>
      <c r="G190" s="4"/>
      <c r="H190" s="3"/>
      <c r="I190" s="4"/>
      <c r="J190" s="4"/>
      <c r="K190" s="4"/>
      <c r="L190" s="4"/>
      <c r="M190" s="4"/>
      <c r="N190" s="3"/>
      <c r="O190" s="4"/>
      <c r="P190" s="4"/>
      <c r="Q190" s="4"/>
      <c r="R190" s="4"/>
      <c r="S190" s="3"/>
      <c r="T190" s="4"/>
      <c r="U190" s="4"/>
      <c r="V190" s="4"/>
      <c r="W190" s="3"/>
      <c r="X190" s="3"/>
      <c r="Y190" s="3"/>
      <c r="Z190" s="4"/>
      <c r="AA190" s="3"/>
      <c r="AB190" s="4"/>
      <c r="AC190" s="3"/>
      <c r="AD190" s="4"/>
      <c r="AE190" s="3"/>
      <c r="AF190" s="4"/>
      <c r="AG190" s="3"/>
      <c r="AH190" s="4"/>
      <c r="AJ190" s="3"/>
      <c r="AK190" s="3"/>
      <c r="AL190" s="3"/>
      <c r="AM190" s="9"/>
      <c r="AN190" s="3"/>
      <c r="AO190" s="3"/>
      <c r="AP190" s="3"/>
      <c r="AQ190" s="9"/>
      <c r="AR190" s="4"/>
      <c r="AS190" s="3">
        <v>108.64</v>
      </c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3"/>
      <c r="BF190" s="8"/>
      <c r="BG190" s="4"/>
      <c r="BH190" s="4"/>
      <c r="BI190" s="8"/>
      <c r="BP190" s="9"/>
      <c r="BQ190" s="9">
        <f>SUM(AS190)</f>
        <v>108.64</v>
      </c>
      <c r="BR190" s="1" t="s">
        <v>87</v>
      </c>
      <c r="BS190" s="5">
        <v>166</v>
      </c>
      <c r="BT190" s="5"/>
      <c r="BU190" s="2">
        <f t="shared" si="18"/>
        <v>108.64</v>
      </c>
      <c r="BV190" s="2">
        <f t="shared" si="19"/>
        <v>0</v>
      </c>
      <c r="BW190" s="2">
        <f t="shared" si="20"/>
        <v>0</v>
      </c>
      <c r="BX190" s="2">
        <f t="shared" si="21"/>
        <v>0</v>
      </c>
      <c r="BY190" s="2">
        <f t="shared" si="22"/>
        <v>0</v>
      </c>
      <c r="BZ190" s="2">
        <f t="shared" si="23"/>
        <v>0</v>
      </c>
      <c r="CA190" s="2">
        <f t="shared" si="24"/>
        <v>108.64</v>
      </c>
      <c r="CB190" s="2">
        <f t="shared" si="25"/>
        <v>0</v>
      </c>
    </row>
    <row r="191" spans="1:80">
      <c r="A191" s="5">
        <v>167</v>
      </c>
      <c r="B191" s="1" t="s">
        <v>133</v>
      </c>
      <c r="C191" s="1" t="s">
        <v>134</v>
      </c>
      <c r="D191" s="8">
        <v>108.5</v>
      </c>
      <c r="E191" s="3"/>
      <c r="F191" s="3"/>
      <c r="G191" s="4"/>
      <c r="H191" s="3"/>
      <c r="I191" s="4"/>
      <c r="J191" s="4"/>
      <c r="K191" s="4"/>
      <c r="L191" s="3">
        <v>50</v>
      </c>
      <c r="M191" s="4"/>
      <c r="N191" s="4"/>
      <c r="O191" s="4"/>
      <c r="P191" s="4"/>
      <c r="Q191" s="3">
        <v>58.5</v>
      </c>
      <c r="R191" s="4"/>
      <c r="S191" s="4"/>
      <c r="T191" s="4"/>
      <c r="U191" s="4"/>
      <c r="V191" s="4"/>
      <c r="W191" s="4"/>
      <c r="X191" s="3"/>
      <c r="Y191" s="3"/>
      <c r="Z191" s="4"/>
      <c r="AA191" s="3"/>
      <c r="AB191" s="4"/>
      <c r="AC191" s="3"/>
      <c r="AD191" s="4"/>
      <c r="AE191" s="3"/>
      <c r="AF191" s="4"/>
      <c r="AG191" s="3"/>
      <c r="AH191" s="4"/>
      <c r="AJ191" s="3"/>
      <c r="AK191" s="3"/>
      <c r="AL191" s="3"/>
      <c r="AM191" s="9"/>
      <c r="AN191" s="3"/>
      <c r="AO191" s="3"/>
      <c r="AP191" s="3"/>
      <c r="AQ191" s="9"/>
      <c r="AR191" s="4"/>
      <c r="AS191" s="3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8"/>
      <c r="BG191" s="4"/>
      <c r="BH191" s="4"/>
      <c r="BI191" s="8"/>
      <c r="BP191" s="9"/>
      <c r="BQ191" s="9">
        <f>SUM(L191,Q191)</f>
        <v>108.5</v>
      </c>
      <c r="BR191" s="1" t="s">
        <v>133</v>
      </c>
      <c r="BS191" s="5">
        <v>167</v>
      </c>
      <c r="BT191" s="5"/>
      <c r="BU191" s="2">
        <f t="shared" si="18"/>
        <v>58.5</v>
      </c>
      <c r="BV191" s="2">
        <f t="shared" si="19"/>
        <v>50</v>
      </c>
      <c r="BW191" s="2">
        <f t="shared" si="20"/>
        <v>0</v>
      </c>
      <c r="BX191" s="2">
        <f t="shared" si="21"/>
        <v>0</v>
      </c>
      <c r="BY191" s="2">
        <f t="shared" si="22"/>
        <v>0</v>
      </c>
      <c r="BZ191" s="2">
        <f t="shared" si="23"/>
        <v>0</v>
      </c>
      <c r="CA191" s="2">
        <f t="shared" si="24"/>
        <v>108.5</v>
      </c>
      <c r="CB191" s="2">
        <f t="shared" si="25"/>
        <v>0</v>
      </c>
    </row>
    <row r="192" spans="1:80">
      <c r="A192" s="5">
        <v>168</v>
      </c>
      <c r="B192" s="1" t="s">
        <v>274</v>
      </c>
      <c r="C192" s="1" t="s">
        <v>221</v>
      </c>
      <c r="D192" s="8">
        <v>106.39999999999999</v>
      </c>
      <c r="E192" s="3"/>
      <c r="F192" s="3">
        <v>106.39999999999999</v>
      </c>
      <c r="G192" s="4"/>
      <c r="H192" s="3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3"/>
      <c r="T192" s="4"/>
      <c r="U192" s="4"/>
      <c r="V192" s="4"/>
      <c r="W192" s="4"/>
      <c r="X192" s="3"/>
      <c r="Y192" s="3"/>
      <c r="Z192" s="4"/>
      <c r="AA192" s="3"/>
      <c r="AB192" s="4"/>
      <c r="AC192" s="3"/>
      <c r="AD192" s="4"/>
      <c r="AE192" s="3"/>
      <c r="AF192" s="4"/>
      <c r="AG192" s="3"/>
      <c r="AH192" s="4"/>
      <c r="AJ192" s="3"/>
      <c r="AK192" s="3"/>
      <c r="AL192" s="3"/>
      <c r="AM192" s="9"/>
      <c r="AN192" s="3"/>
      <c r="AO192" s="3"/>
      <c r="AP192" s="3"/>
      <c r="AQ192" s="9"/>
      <c r="AR192" s="4"/>
      <c r="AS192" s="3"/>
      <c r="AT192" s="4"/>
      <c r="AU192" s="4"/>
      <c r="AV192" s="4"/>
      <c r="AW192" s="4"/>
      <c r="AX192" s="3"/>
      <c r="AY192" s="4"/>
      <c r="AZ192" s="4"/>
      <c r="BA192" s="4"/>
      <c r="BB192" s="4"/>
      <c r="BC192" s="4"/>
      <c r="BD192" s="4"/>
      <c r="BE192" s="4"/>
      <c r="BF192" s="8"/>
      <c r="BG192" s="4"/>
      <c r="BH192" s="4"/>
      <c r="BI192" s="8"/>
      <c r="BQ192" s="9">
        <f>SUM(F192,)</f>
        <v>106.39999999999999</v>
      </c>
      <c r="BR192" s="1" t="s">
        <v>274</v>
      </c>
      <c r="BS192" s="5">
        <v>168</v>
      </c>
      <c r="BU192" s="2">
        <f t="shared" si="18"/>
        <v>106.39999999999999</v>
      </c>
      <c r="BV192" s="2">
        <f t="shared" si="19"/>
        <v>0</v>
      </c>
      <c r="BW192" s="2">
        <f t="shared" si="20"/>
        <v>0</v>
      </c>
      <c r="BX192" s="2">
        <f t="shared" si="21"/>
        <v>0</v>
      </c>
      <c r="BY192" s="2">
        <f t="shared" si="22"/>
        <v>0</v>
      </c>
      <c r="BZ192" s="2">
        <f t="shared" si="23"/>
        <v>0</v>
      </c>
      <c r="CA192" s="2">
        <f t="shared" si="24"/>
        <v>106.39999999999999</v>
      </c>
      <c r="CB192" s="2">
        <f t="shared" si="25"/>
        <v>0</v>
      </c>
    </row>
    <row r="193" spans="1:80">
      <c r="A193" s="5">
        <v>169</v>
      </c>
      <c r="B193" s="1" t="s">
        <v>279</v>
      </c>
      <c r="C193" s="1" t="s">
        <v>280</v>
      </c>
      <c r="D193" s="8">
        <v>106.36</v>
      </c>
      <c r="E193" s="3"/>
      <c r="F193" s="3"/>
      <c r="G193" s="4"/>
      <c r="H193" s="3"/>
      <c r="I193" s="4"/>
      <c r="J193" s="4"/>
      <c r="K193" s="4"/>
      <c r="L193" s="3">
        <v>32.5</v>
      </c>
      <c r="M193" s="4"/>
      <c r="N193" s="4"/>
      <c r="O193" s="4"/>
      <c r="P193" s="4"/>
      <c r="Q193" s="3">
        <v>41.86</v>
      </c>
      <c r="R193" s="4"/>
      <c r="S193" s="4"/>
      <c r="T193" s="4"/>
      <c r="U193" s="4"/>
      <c r="V193" s="4"/>
      <c r="W193" s="4"/>
      <c r="X193" s="3"/>
      <c r="Y193" s="3"/>
      <c r="Z193" s="4"/>
      <c r="AA193" s="3"/>
      <c r="AB193" s="4"/>
      <c r="AC193" s="3">
        <f>IF(ISNUMBER(AD193),VLOOKUP(AD193,Domestic1,2)*AC$4)</f>
        <v>29.52</v>
      </c>
      <c r="AD193" s="4">
        <v>3</v>
      </c>
      <c r="AE193" s="3"/>
      <c r="AF193" s="4"/>
      <c r="AG193" s="3"/>
      <c r="AH193" s="4"/>
      <c r="AJ193" s="3"/>
      <c r="AK193" s="3"/>
      <c r="AL193" s="3"/>
      <c r="AM193" s="9"/>
      <c r="AN193" s="3"/>
      <c r="AO193" s="3"/>
      <c r="AP193" s="3"/>
      <c r="AQ193" s="9"/>
      <c r="AR193" s="4"/>
      <c r="AS193" s="3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8"/>
      <c r="BG193" s="4"/>
      <c r="BH193" s="4"/>
      <c r="BI193" s="8"/>
      <c r="BQ193" s="9">
        <f>SUM(L193,Q193,AC193)</f>
        <v>103.88</v>
      </c>
      <c r="BR193" s="1" t="s">
        <v>279</v>
      </c>
      <c r="BS193" s="5">
        <v>169</v>
      </c>
      <c r="BU193" s="2">
        <f t="shared" si="18"/>
        <v>41.86</v>
      </c>
      <c r="BV193" s="2">
        <f t="shared" si="19"/>
        <v>32.5</v>
      </c>
      <c r="BW193" s="2">
        <f t="shared" si="20"/>
        <v>29.52</v>
      </c>
      <c r="BX193" s="2">
        <f t="shared" si="21"/>
        <v>3</v>
      </c>
      <c r="BY193" s="2">
        <f t="shared" si="22"/>
        <v>0</v>
      </c>
      <c r="BZ193" s="2">
        <f t="shared" si="23"/>
        <v>0</v>
      </c>
      <c r="CA193" s="2">
        <f t="shared" si="24"/>
        <v>106.88</v>
      </c>
      <c r="CB193" s="2">
        <f t="shared" si="25"/>
        <v>-3</v>
      </c>
    </row>
    <row r="194" spans="1:80">
      <c r="A194" s="5">
        <v>170</v>
      </c>
      <c r="B194" s="1" t="s">
        <v>90</v>
      </c>
      <c r="C194" s="1" t="s">
        <v>37</v>
      </c>
      <c r="D194" s="8">
        <v>101.92</v>
      </c>
      <c r="E194" s="3"/>
      <c r="F194" s="3"/>
      <c r="G194" s="3"/>
      <c r="H194" s="3"/>
      <c r="I194" s="4"/>
      <c r="J194" s="4"/>
      <c r="K194" s="4"/>
      <c r="L194" s="4"/>
      <c r="M194" s="4"/>
      <c r="N194" s="4"/>
      <c r="O194" s="3"/>
      <c r="P194" s="4"/>
      <c r="Q194" s="4"/>
      <c r="R194" s="4"/>
      <c r="S194" s="3"/>
      <c r="T194" s="4"/>
      <c r="U194" s="4"/>
      <c r="V194" s="4"/>
      <c r="W194" s="4"/>
      <c r="X194" s="3"/>
      <c r="Y194" s="3"/>
      <c r="Z194" s="4"/>
      <c r="AA194" s="3"/>
      <c r="AB194" s="4"/>
      <c r="AC194" s="3"/>
      <c r="AD194" s="4"/>
      <c r="AE194" s="3"/>
      <c r="AF194" s="4"/>
      <c r="AG194" s="3"/>
      <c r="AH194" s="4"/>
      <c r="AJ194" s="3"/>
      <c r="AK194" s="3"/>
      <c r="AL194" s="3"/>
      <c r="AM194" s="9"/>
      <c r="AN194" s="3"/>
      <c r="AO194" s="3"/>
      <c r="AP194" s="3"/>
      <c r="AQ194" s="9"/>
      <c r="AR194" s="4"/>
      <c r="AS194" s="3">
        <v>101.92</v>
      </c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9"/>
      <c r="BG194" s="3"/>
      <c r="BH194" s="3"/>
      <c r="BI194" s="9"/>
      <c r="BP194" s="9"/>
      <c r="BQ194" s="9">
        <f>SUM(AS194)</f>
        <v>101.92</v>
      </c>
      <c r="BR194" s="1" t="s">
        <v>90</v>
      </c>
      <c r="BS194" s="5">
        <v>170</v>
      </c>
      <c r="BT194" s="5"/>
      <c r="BU194" s="2">
        <f t="shared" si="18"/>
        <v>101.92</v>
      </c>
      <c r="BV194" s="2">
        <f t="shared" si="19"/>
        <v>0</v>
      </c>
      <c r="BW194" s="2">
        <f t="shared" si="20"/>
        <v>0</v>
      </c>
      <c r="BX194" s="2">
        <f t="shared" si="21"/>
        <v>0</v>
      </c>
      <c r="BY194" s="2">
        <f t="shared" si="22"/>
        <v>0</v>
      </c>
      <c r="BZ194" s="2">
        <f t="shared" si="23"/>
        <v>0</v>
      </c>
      <c r="CA194" s="2">
        <f t="shared" si="24"/>
        <v>101.92</v>
      </c>
      <c r="CB194" s="2">
        <f t="shared" si="25"/>
        <v>0</v>
      </c>
    </row>
    <row r="195" spans="1:80">
      <c r="A195" s="5">
        <v>171</v>
      </c>
      <c r="B195" s="1" t="s">
        <v>233</v>
      </c>
      <c r="C195" s="1" t="s">
        <v>176</v>
      </c>
      <c r="D195" s="8">
        <v>100.22</v>
      </c>
      <c r="E195" s="3"/>
      <c r="F195" s="3"/>
      <c r="G195" s="4"/>
      <c r="H195" s="3"/>
      <c r="I195" s="4"/>
      <c r="J195" s="4"/>
      <c r="K195" s="4"/>
      <c r="L195" s="4"/>
      <c r="M195" s="4"/>
      <c r="N195" s="4"/>
      <c r="O195" s="3"/>
      <c r="P195" s="4"/>
      <c r="Q195" s="4"/>
      <c r="R195" s="4"/>
      <c r="S195" s="4"/>
      <c r="T195" s="4"/>
      <c r="U195" s="4"/>
      <c r="V195" s="4"/>
      <c r="W195" s="4"/>
      <c r="X195" s="3"/>
      <c r="Y195" s="3"/>
      <c r="Z195" s="4"/>
      <c r="AA195" s="3"/>
      <c r="AB195" s="4"/>
      <c r="AC195" s="3"/>
      <c r="AD195" s="4"/>
      <c r="AE195" s="3"/>
      <c r="AF195" s="4"/>
      <c r="AG195" s="3"/>
      <c r="AH195" s="4"/>
      <c r="AJ195" s="3"/>
      <c r="AK195" s="3"/>
      <c r="AL195" s="3"/>
      <c r="AM195" s="9"/>
      <c r="AN195" s="3"/>
      <c r="AO195" s="3"/>
      <c r="AP195" s="3"/>
      <c r="AQ195" s="9"/>
      <c r="AR195" s="3">
        <v>55.000000000000007</v>
      </c>
      <c r="AS195" s="3"/>
      <c r="AT195" s="4"/>
      <c r="AU195" s="4"/>
      <c r="AV195" s="4"/>
      <c r="AW195" s="4"/>
      <c r="AX195" s="4"/>
      <c r="AY195" s="4"/>
      <c r="AZ195" s="4"/>
      <c r="BA195" s="4"/>
      <c r="BB195" s="3">
        <v>45.22</v>
      </c>
      <c r="BC195" s="4"/>
      <c r="BD195" s="4"/>
      <c r="BE195" s="4"/>
      <c r="BF195" s="8"/>
      <c r="BG195" s="4"/>
      <c r="BH195" s="4"/>
      <c r="BI195" s="8"/>
      <c r="BQ195" s="9">
        <f>SUM(AR195,BB195)</f>
        <v>100.22</v>
      </c>
      <c r="BR195" s="1" t="s">
        <v>233</v>
      </c>
      <c r="BS195" s="5">
        <v>171</v>
      </c>
      <c r="BU195" s="2">
        <f t="shared" si="18"/>
        <v>55.000000000000007</v>
      </c>
      <c r="BV195" s="2">
        <f t="shared" si="19"/>
        <v>45.22</v>
      </c>
      <c r="BW195" s="2">
        <f t="shared" si="20"/>
        <v>0</v>
      </c>
      <c r="BX195" s="2">
        <f t="shared" si="21"/>
        <v>0</v>
      </c>
      <c r="BY195" s="2">
        <f t="shared" si="22"/>
        <v>0</v>
      </c>
      <c r="BZ195" s="2">
        <f t="shared" si="23"/>
        <v>0</v>
      </c>
      <c r="CA195" s="2">
        <f t="shared" si="24"/>
        <v>100.22</v>
      </c>
      <c r="CB195" s="2">
        <f t="shared" si="25"/>
        <v>0</v>
      </c>
    </row>
    <row r="196" spans="1:80">
      <c r="A196" s="5" t="s">
        <v>106</v>
      </c>
      <c r="B196" s="1" t="s">
        <v>317</v>
      </c>
      <c r="C196" s="1" t="s">
        <v>105</v>
      </c>
      <c r="D196" s="8">
        <v>99.69</v>
      </c>
      <c r="E196" s="3"/>
      <c r="F196" s="3">
        <v>0</v>
      </c>
      <c r="H196" s="3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3"/>
      <c r="Y196" s="3">
        <v>58.080000000000005</v>
      </c>
      <c r="Z196" s="3">
        <v>41.61</v>
      </c>
      <c r="AA196" s="3"/>
      <c r="AB196" s="3"/>
      <c r="AC196" s="3"/>
      <c r="AD196" s="3"/>
      <c r="AE196" s="3"/>
      <c r="AF196" s="3"/>
      <c r="AG196" s="3"/>
      <c r="AH196" s="3"/>
      <c r="AS196" s="3">
        <v>0</v>
      </c>
      <c r="BQ196" s="9">
        <f>SUM(Y196,Z196)</f>
        <v>99.69</v>
      </c>
      <c r="BR196" s="1" t="s">
        <v>317</v>
      </c>
      <c r="BS196" s="5" t="s">
        <v>106</v>
      </c>
      <c r="BU196" s="2">
        <f t="shared" si="18"/>
        <v>58.080000000000005</v>
      </c>
      <c r="BV196" s="2">
        <f t="shared" si="19"/>
        <v>41.61</v>
      </c>
      <c r="BW196" s="2">
        <f t="shared" si="20"/>
        <v>0</v>
      </c>
      <c r="BX196" s="2">
        <f t="shared" si="21"/>
        <v>0</v>
      </c>
      <c r="BY196" s="2">
        <f t="shared" si="22"/>
        <v>0</v>
      </c>
      <c r="BZ196" s="2">
        <f t="shared" si="23"/>
        <v>0</v>
      </c>
      <c r="CA196" s="2">
        <f t="shared" si="24"/>
        <v>99.69</v>
      </c>
      <c r="CB196" s="2">
        <f t="shared" si="25"/>
        <v>0</v>
      </c>
    </row>
    <row r="197" spans="1:80">
      <c r="A197" s="5">
        <v>172</v>
      </c>
      <c r="B197" s="1" t="s">
        <v>360</v>
      </c>
      <c r="C197" s="1" t="s">
        <v>29</v>
      </c>
      <c r="D197" s="8">
        <v>99.65</v>
      </c>
      <c r="E197" s="3"/>
      <c r="F197" s="3"/>
      <c r="H197" s="3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3"/>
      <c r="Y197" s="3"/>
      <c r="Z197" s="4"/>
      <c r="AA197" s="3"/>
      <c r="AB197" s="4"/>
      <c r="AC197" s="3"/>
      <c r="AD197" s="4"/>
      <c r="AE197" s="3">
        <f>IF(ISNUMBER(AF197),VLOOKUP(AF197,Domestic1,2)*AE$4)</f>
        <v>55.335000000000001</v>
      </c>
      <c r="AF197" s="4">
        <v>22</v>
      </c>
      <c r="AG197" s="3"/>
      <c r="AH197" s="4"/>
      <c r="AV197" s="3">
        <v>53.75</v>
      </c>
      <c r="BQ197" s="9">
        <f>SUM(AE197,AV197)</f>
        <v>109.08500000000001</v>
      </c>
      <c r="BR197" s="1" t="s">
        <v>360</v>
      </c>
      <c r="BS197" s="5">
        <v>172</v>
      </c>
      <c r="BU197" s="2">
        <f t="shared" si="18"/>
        <v>55.335000000000001</v>
      </c>
      <c r="BV197" s="2">
        <f t="shared" si="19"/>
        <v>53.75</v>
      </c>
      <c r="BW197" s="2">
        <f t="shared" si="20"/>
        <v>22</v>
      </c>
      <c r="BX197" s="2">
        <f t="shared" si="21"/>
        <v>0</v>
      </c>
      <c r="BY197" s="2">
        <f t="shared" si="22"/>
        <v>0</v>
      </c>
      <c r="BZ197" s="2">
        <f t="shared" si="23"/>
        <v>0</v>
      </c>
      <c r="CA197" s="2">
        <f t="shared" si="24"/>
        <v>131.08500000000001</v>
      </c>
      <c r="CB197" s="2">
        <f t="shared" si="25"/>
        <v>-22</v>
      </c>
    </row>
    <row r="198" spans="1:80">
      <c r="A198" s="5" t="s">
        <v>81</v>
      </c>
      <c r="B198" s="1" t="s">
        <v>342</v>
      </c>
      <c r="C198" s="1" t="s">
        <v>343</v>
      </c>
      <c r="D198" s="8">
        <v>97.44</v>
      </c>
      <c r="E198" s="3"/>
      <c r="F198" s="3"/>
      <c r="H198" s="3"/>
      <c r="I198" s="4"/>
      <c r="J198" s="4"/>
      <c r="K198" s="4"/>
      <c r="L198" s="4"/>
      <c r="M198" s="4"/>
      <c r="N198" s="4"/>
      <c r="O198" s="3"/>
      <c r="P198" s="4"/>
      <c r="Q198" s="4"/>
      <c r="R198" s="4"/>
      <c r="S198" s="4"/>
      <c r="T198" s="4"/>
      <c r="U198" s="4"/>
      <c r="V198" s="4"/>
      <c r="W198" s="4"/>
      <c r="X198" s="3"/>
      <c r="Y198" s="3"/>
      <c r="Z198" s="4"/>
      <c r="AA198" s="3"/>
      <c r="AB198" s="4"/>
      <c r="AC198" s="3"/>
      <c r="AD198" s="4"/>
      <c r="AE198" s="3"/>
      <c r="AF198" s="4"/>
      <c r="AG198" s="3"/>
      <c r="AH198" s="4"/>
      <c r="AS198" s="3">
        <v>97.44</v>
      </c>
      <c r="BQ198" s="9">
        <f>SUM(AS198)</f>
        <v>97.44</v>
      </c>
      <c r="BR198" s="1" t="s">
        <v>342</v>
      </c>
      <c r="BS198" s="5" t="s">
        <v>81</v>
      </c>
      <c r="BU198" s="2">
        <f t="shared" ref="BU198:BU261" si="26">IF(COUNT(E198:BO198)&gt;0,LARGE(E198:BO198,1),0)</f>
        <v>97.44</v>
      </c>
      <c r="BV198" s="2">
        <f t="shared" ref="BV198:BV261" si="27">IF(COUNT(E198:BO198)&gt;1,LARGE(E198:BO198,2),0)</f>
        <v>0</v>
      </c>
      <c r="BW198" s="2">
        <f t="shared" ref="BW198:BW261" si="28">IF(COUNT(E198:BO198)&gt;2,LARGE(E198:BO198,3),0)</f>
        <v>0</v>
      </c>
      <c r="BX198" s="2">
        <f t="shared" ref="BX198:BX221" si="29">IF(COUNT(E198:BO198)&gt;3,LARGE(E198:BO198,4),0)</f>
        <v>0</v>
      </c>
      <c r="BY198" s="2">
        <f t="shared" ref="BY198:BY261" si="30">IF(COUNT(E198:BO198)&gt;4,LARGE(E198:BO198,5),0)</f>
        <v>0</v>
      </c>
      <c r="BZ198" s="2">
        <f t="shared" ref="BZ198:BZ261" si="31">IF(COUNT(E198:BO198)&gt;5,LARGE(E198:BO198,6),0)</f>
        <v>0</v>
      </c>
      <c r="CA198" s="2">
        <f t="shared" ref="CA198:CA261" si="32">SUM(BU198:BZ198)</f>
        <v>97.44</v>
      </c>
      <c r="CB198" s="2">
        <f t="shared" ref="CB198:CB261" si="33">BQ198-CA198</f>
        <v>0</v>
      </c>
    </row>
    <row r="199" spans="1:80">
      <c r="A199" s="5">
        <v>173</v>
      </c>
      <c r="B199" s="1" t="s">
        <v>393</v>
      </c>
      <c r="C199" s="1" t="s">
        <v>392</v>
      </c>
      <c r="D199" s="8">
        <v>97.2</v>
      </c>
      <c r="E199" s="3"/>
      <c r="F199" s="3">
        <v>0</v>
      </c>
      <c r="H199" s="3">
        <v>0</v>
      </c>
      <c r="I199" s="4"/>
      <c r="J199" s="4"/>
      <c r="K199" s="4"/>
      <c r="L199" s="4"/>
      <c r="M199" s="4"/>
      <c r="N199" s="4"/>
      <c r="O199" s="3"/>
      <c r="P199" s="4"/>
      <c r="Q199" s="4"/>
      <c r="R199" s="4"/>
      <c r="S199" s="4"/>
      <c r="T199" s="4"/>
      <c r="U199" s="4"/>
      <c r="V199" s="4"/>
      <c r="W199" s="4"/>
      <c r="X199" s="3"/>
      <c r="Y199" s="3"/>
      <c r="Z199" s="4"/>
      <c r="AA199" s="3"/>
      <c r="AB199" s="4"/>
      <c r="AC199" s="3"/>
      <c r="AD199" s="4"/>
      <c r="AE199" s="3"/>
      <c r="AF199" s="4"/>
      <c r="AG199" s="3"/>
      <c r="AH199" s="4"/>
      <c r="BD199" s="3">
        <v>97.2</v>
      </c>
      <c r="BE199" s="3"/>
      <c r="BQ199" s="9">
        <f>SUM(BD199)</f>
        <v>97.2</v>
      </c>
      <c r="BR199" s="1" t="s">
        <v>393</v>
      </c>
      <c r="BS199" s="5">
        <v>173</v>
      </c>
      <c r="BU199" s="2">
        <f t="shared" si="26"/>
        <v>97.2</v>
      </c>
      <c r="BV199" s="2">
        <f t="shared" si="27"/>
        <v>0</v>
      </c>
      <c r="BW199" s="2">
        <f t="shared" si="28"/>
        <v>0</v>
      </c>
      <c r="BX199" s="2">
        <f t="shared" si="29"/>
        <v>0</v>
      </c>
      <c r="BY199" s="2">
        <f t="shared" si="30"/>
        <v>0</v>
      </c>
      <c r="BZ199" s="2">
        <f t="shared" si="31"/>
        <v>0</v>
      </c>
      <c r="CA199" s="2">
        <f t="shared" si="32"/>
        <v>97.2</v>
      </c>
      <c r="CB199" s="2">
        <f t="shared" si="33"/>
        <v>0</v>
      </c>
    </row>
    <row r="200" spans="1:80">
      <c r="A200" s="5">
        <v>174</v>
      </c>
      <c r="B200" s="1" t="s">
        <v>516</v>
      </c>
      <c r="C200" s="1" t="s">
        <v>322</v>
      </c>
      <c r="D200" s="8">
        <v>96.72</v>
      </c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3"/>
      <c r="Y200" s="3">
        <v>60.72</v>
      </c>
      <c r="Z200" s="4"/>
      <c r="AA200" s="3">
        <f>IF(ISNUMBER(AB200),VLOOKUP(AB200,Domestic1,2)*AA$4)</f>
        <v>34.44</v>
      </c>
      <c r="AB200" s="4">
        <v>2</v>
      </c>
      <c r="AC200" s="3"/>
      <c r="AD200" s="4"/>
      <c r="AE200" s="3"/>
      <c r="AF200" s="4"/>
      <c r="AG200" s="3"/>
      <c r="AH200" s="4"/>
      <c r="BQ200" s="9">
        <f>SUM(Y200,AA200)</f>
        <v>95.16</v>
      </c>
      <c r="BR200" s="1" t="s">
        <v>516</v>
      </c>
      <c r="BS200" s="5">
        <v>174</v>
      </c>
      <c r="BU200" s="2">
        <f t="shared" si="26"/>
        <v>60.72</v>
      </c>
      <c r="BV200" s="2">
        <f t="shared" si="27"/>
        <v>34.44</v>
      </c>
      <c r="BW200" s="2">
        <f t="shared" si="28"/>
        <v>2</v>
      </c>
      <c r="BX200" s="2">
        <f t="shared" si="29"/>
        <v>0</v>
      </c>
      <c r="BY200" s="2">
        <f t="shared" si="30"/>
        <v>0</v>
      </c>
      <c r="BZ200" s="2">
        <f t="shared" si="31"/>
        <v>0</v>
      </c>
      <c r="CA200" s="2">
        <f t="shared" si="32"/>
        <v>97.16</v>
      </c>
      <c r="CB200" s="2">
        <f t="shared" si="33"/>
        <v>-2</v>
      </c>
    </row>
    <row r="201" spans="1:80">
      <c r="A201" s="5">
        <v>175</v>
      </c>
      <c r="B201" s="1" t="s">
        <v>513</v>
      </c>
      <c r="C201" s="1" t="s">
        <v>514</v>
      </c>
      <c r="D201" s="8">
        <v>94.6</v>
      </c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3"/>
      <c r="Y201" s="3">
        <v>94.6</v>
      </c>
      <c r="Z201" s="4"/>
      <c r="AA201" s="3"/>
      <c r="AB201" s="4"/>
      <c r="AC201" s="3"/>
      <c r="AD201" s="4"/>
      <c r="AE201" s="3"/>
      <c r="AF201" s="4"/>
      <c r="AG201" s="3"/>
      <c r="AH201" s="4"/>
      <c r="BQ201" s="9">
        <f>SUM(Y201)</f>
        <v>94.6</v>
      </c>
      <c r="BR201" s="1" t="s">
        <v>513</v>
      </c>
      <c r="BS201" s="5">
        <v>175</v>
      </c>
      <c r="BU201" s="2">
        <f t="shared" si="26"/>
        <v>94.6</v>
      </c>
      <c r="BV201" s="2">
        <f t="shared" si="27"/>
        <v>0</v>
      </c>
      <c r="BW201" s="2">
        <f t="shared" si="28"/>
        <v>0</v>
      </c>
      <c r="BX201" s="2">
        <f t="shared" si="29"/>
        <v>0</v>
      </c>
      <c r="BY201" s="2">
        <f t="shared" si="30"/>
        <v>0</v>
      </c>
      <c r="BZ201" s="2">
        <f t="shared" si="31"/>
        <v>0</v>
      </c>
      <c r="CA201" s="2">
        <f t="shared" si="32"/>
        <v>94.6</v>
      </c>
      <c r="CB201" s="2">
        <f t="shared" si="33"/>
        <v>0</v>
      </c>
    </row>
    <row r="202" spans="1:80">
      <c r="A202" s="5">
        <v>176</v>
      </c>
      <c r="B202" s="1" t="s">
        <v>331</v>
      </c>
      <c r="C202" s="1" t="s">
        <v>332</v>
      </c>
      <c r="D202" s="8">
        <v>94.35</v>
      </c>
      <c r="E202" s="3"/>
      <c r="F202" s="3"/>
      <c r="H202" s="3"/>
      <c r="I202" s="4"/>
      <c r="J202" s="4"/>
      <c r="K202" s="4"/>
      <c r="L202" s="4"/>
      <c r="M202" s="3">
        <v>39.6</v>
      </c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3"/>
      <c r="Y202" s="3"/>
      <c r="Z202" s="4"/>
      <c r="AA202" s="3"/>
      <c r="AB202" s="4"/>
      <c r="AC202" s="3"/>
      <c r="AD202" s="4"/>
      <c r="AE202" s="3"/>
      <c r="AF202" s="4"/>
      <c r="AG202" s="3"/>
      <c r="AH202" s="4"/>
      <c r="AR202" s="3">
        <v>54.75</v>
      </c>
      <c r="AS202" s="3"/>
      <c r="BQ202" s="9">
        <f>SUM(M202,AR202)</f>
        <v>94.35</v>
      </c>
      <c r="BR202" s="1" t="s">
        <v>331</v>
      </c>
      <c r="BS202" s="5">
        <v>176</v>
      </c>
      <c r="BU202" s="2">
        <f t="shared" si="26"/>
        <v>54.75</v>
      </c>
      <c r="BV202" s="2">
        <f t="shared" si="27"/>
        <v>39.6</v>
      </c>
      <c r="BW202" s="2">
        <f t="shared" si="28"/>
        <v>0</v>
      </c>
      <c r="BX202" s="2">
        <f t="shared" si="29"/>
        <v>0</v>
      </c>
      <c r="BY202" s="2">
        <f t="shared" si="30"/>
        <v>0</v>
      </c>
      <c r="BZ202" s="2">
        <f t="shared" si="31"/>
        <v>0</v>
      </c>
      <c r="CA202" s="2">
        <f t="shared" si="32"/>
        <v>94.35</v>
      </c>
      <c r="CB202" s="2">
        <f t="shared" si="33"/>
        <v>0</v>
      </c>
    </row>
    <row r="203" spans="1:80">
      <c r="A203" s="5">
        <v>177</v>
      </c>
      <c r="B203" s="1" t="s">
        <v>275</v>
      </c>
      <c r="C203" s="1" t="s">
        <v>250</v>
      </c>
      <c r="D203" s="8">
        <v>90.44</v>
      </c>
      <c r="E203" s="3"/>
      <c r="F203" s="3"/>
      <c r="G203" s="4"/>
      <c r="H203" s="3"/>
      <c r="I203" s="4"/>
      <c r="J203" s="4"/>
      <c r="K203" s="4"/>
      <c r="L203" s="4"/>
      <c r="M203" s="4"/>
      <c r="N203" s="3">
        <v>90.44</v>
      </c>
      <c r="O203" s="4"/>
      <c r="P203" s="4"/>
      <c r="Q203" s="4"/>
      <c r="R203" s="4"/>
      <c r="S203" s="4"/>
      <c r="T203" s="4"/>
      <c r="U203" s="4"/>
      <c r="V203" s="4"/>
      <c r="W203" s="4"/>
      <c r="X203" s="3"/>
      <c r="Y203" s="3"/>
      <c r="Z203" s="4"/>
      <c r="AA203" s="3"/>
      <c r="AB203" s="4"/>
      <c r="AC203" s="3"/>
      <c r="AD203" s="4"/>
      <c r="AE203" s="3"/>
      <c r="AF203" s="4"/>
      <c r="AG203" s="3"/>
      <c r="AH203" s="4"/>
      <c r="AJ203" s="3"/>
      <c r="AK203" s="3"/>
      <c r="AL203" s="3"/>
      <c r="AM203" s="9"/>
      <c r="AN203" s="3"/>
      <c r="AO203" s="3"/>
      <c r="AP203" s="3"/>
      <c r="AQ203" s="9"/>
      <c r="AR203" s="4"/>
      <c r="AS203" s="3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8"/>
      <c r="BG203" s="4"/>
      <c r="BH203" s="4"/>
      <c r="BI203" s="8"/>
      <c r="BQ203" s="9">
        <f>SUM(N203)</f>
        <v>90.44</v>
      </c>
      <c r="BR203" s="1" t="s">
        <v>275</v>
      </c>
      <c r="BS203" s="5">
        <v>177</v>
      </c>
      <c r="BU203" s="2">
        <f t="shared" si="26"/>
        <v>90.44</v>
      </c>
      <c r="BV203" s="2">
        <f t="shared" si="27"/>
        <v>0</v>
      </c>
      <c r="BW203" s="2">
        <f t="shared" si="28"/>
        <v>0</v>
      </c>
      <c r="BX203" s="2">
        <f t="shared" si="29"/>
        <v>0</v>
      </c>
      <c r="BY203" s="2">
        <f t="shared" si="30"/>
        <v>0</v>
      </c>
      <c r="BZ203" s="2">
        <f t="shared" si="31"/>
        <v>0</v>
      </c>
      <c r="CA203" s="2">
        <f t="shared" si="32"/>
        <v>90.44</v>
      </c>
      <c r="CB203" s="2">
        <f t="shared" si="33"/>
        <v>0</v>
      </c>
    </row>
    <row r="204" spans="1:80">
      <c r="A204" s="5">
        <v>178</v>
      </c>
      <c r="B204" s="1" t="s">
        <v>289</v>
      </c>
      <c r="C204" s="1" t="s">
        <v>150</v>
      </c>
      <c r="D204" s="8">
        <v>89.039999999999992</v>
      </c>
      <c r="E204" s="3"/>
      <c r="F204" s="3"/>
      <c r="G204" s="4"/>
      <c r="H204" s="3"/>
      <c r="I204" s="4"/>
      <c r="J204" s="4"/>
      <c r="K204" s="4"/>
      <c r="L204" s="4"/>
      <c r="M204" s="4"/>
      <c r="N204" s="3"/>
      <c r="O204" s="3"/>
      <c r="P204" s="4"/>
      <c r="Q204" s="4"/>
      <c r="R204" s="3">
        <v>35.04</v>
      </c>
      <c r="S204" s="4"/>
      <c r="T204" s="4"/>
      <c r="U204" s="4"/>
      <c r="V204" s="4"/>
      <c r="W204" s="4"/>
      <c r="X204" s="3"/>
      <c r="Y204" s="3"/>
      <c r="Z204" s="4"/>
      <c r="AA204" s="3"/>
      <c r="AB204" s="4"/>
      <c r="AC204" s="3"/>
      <c r="AD204" s="4"/>
      <c r="AE204" s="3"/>
      <c r="AF204" s="4"/>
      <c r="AG204" s="3"/>
      <c r="AH204" s="4"/>
      <c r="AJ204" s="3"/>
      <c r="AK204" s="3"/>
      <c r="AL204" s="3"/>
      <c r="AM204" s="9"/>
      <c r="AN204" s="3"/>
      <c r="AO204" s="3"/>
      <c r="AP204" s="3"/>
      <c r="AQ204" s="9"/>
      <c r="AR204" s="3">
        <v>54</v>
      </c>
      <c r="AS204" s="3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8"/>
      <c r="BG204" s="4"/>
      <c r="BH204" s="4"/>
      <c r="BI204" s="8"/>
      <c r="BQ204" s="9">
        <f>SUM(R204,AR204)</f>
        <v>89.039999999999992</v>
      </c>
      <c r="BR204" s="1" t="s">
        <v>289</v>
      </c>
      <c r="BS204" s="5">
        <v>178</v>
      </c>
      <c r="BU204" s="2">
        <f t="shared" si="26"/>
        <v>54</v>
      </c>
      <c r="BV204" s="2">
        <f t="shared" si="27"/>
        <v>35.04</v>
      </c>
      <c r="BW204" s="2">
        <f t="shared" si="28"/>
        <v>0</v>
      </c>
      <c r="BX204" s="2">
        <f t="shared" si="29"/>
        <v>0</v>
      </c>
      <c r="BY204" s="2">
        <f t="shared" si="30"/>
        <v>0</v>
      </c>
      <c r="BZ204" s="2">
        <f t="shared" si="31"/>
        <v>0</v>
      </c>
      <c r="CA204" s="2">
        <f t="shared" si="32"/>
        <v>89.039999999999992</v>
      </c>
      <c r="CB204" s="2">
        <f t="shared" si="33"/>
        <v>0</v>
      </c>
    </row>
    <row r="205" spans="1:80">
      <c r="A205" s="5">
        <v>179</v>
      </c>
      <c r="B205" s="1" t="s">
        <v>241</v>
      </c>
      <c r="C205" s="1" t="s">
        <v>300</v>
      </c>
      <c r="D205" s="8">
        <v>88.48</v>
      </c>
      <c r="E205" s="3"/>
      <c r="F205" s="3">
        <v>0</v>
      </c>
      <c r="G205" s="4"/>
      <c r="H205" s="3"/>
      <c r="I205" s="4"/>
      <c r="J205" s="4"/>
      <c r="K205" s="4"/>
      <c r="L205" s="4"/>
      <c r="M205" s="4"/>
      <c r="N205" s="4"/>
      <c r="O205" s="3">
        <v>0</v>
      </c>
      <c r="P205" s="4"/>
      <c r="Q205" s="3"/>
      <c r="R205" s="4"/>
      <c r="S205" s="4"/>
      <c r="T205" s="4"/>
      <c r="U205" s="4"/>
      <c r="V205" s="4"/>
      <c r="W205" s="4"/>
      <c r="X205" s="3"/>
      <c r="Y205" s="3"/>
      <c r="Z205" s="4"/>
      <c r="AA205" s="3"/>
      <c r="AB205" s="4"/>
      <c r="AC205" s="3"/>
      <c r="AD205" s="4"/>
      <c r="AE205" s="3"/>
      <c r="AF205" s="4"/>
      <c r="AG205" s="3">
        <v>0</v>
      </c>
      <c r="AH205" s="4">
        <v>0</v>
      </c>
      <c r="AJ205" s="3"/>
      <c r="AK205" s="3"/>
      <c r="AL205" s="3"/>
      <c r="AM205" s="9"/>
      <c r="AN205" s="3"/>
      <c r="AO205" s="3"/>
      <c r="AP205" s="3"/>
      <c r="AQ205" s="9"/>
      <c r="AR205" s="4"/>
      <c r="AS205" s="3">
        <v>88.48</v>
      </c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8"/>
      <c r="BG205" s="4"/>
      <c r="BH205" s="4"/>
      <c r="BI205" s="8"/>
      <c r="BQ205" s="9">
        <f>SUM(AS205)</f>
        <v>88.48</v>
      </c>
      <c r="BR205" s="1" t="s">
        <v>241</v>
      </c>
      <c r="BS205" s="5">
        <v>179</v>
      </c>
      <c r="BU205" s="2">
        <f t="shared" si="26"/>
        <v>88.48</v>
      </c>
      <c r="BV205" s="2">
        <f t="shared" si="27"/>
        <v>0</v>
      </c>
      <c r="BW205" s="2">
        <f t="shared" si="28"/>
        <v>0</v>
      </c>
      <c r="BX205" s="2">
        <f t="shared" si="29"/>
        <v>0</v>
      </c>
      <c r="BY205" s="2">
        <f t="shared" si="30"/>
        <v>0</v>
      </c>
      <c r="BZ205" s="2">
        <f t="shared" si="31"/>
        <v>0</v>
      </c>
      <c r="CA205" s="2">
        <f t="shared" si="32"/>
        <v>88.48</v>
      </c>
      <c r="CB205" s="2">
        <f t="shared" si="33"/>
        <v>0</v>
      </c>
    </row>
    <row r="206" spans="1:80">
      <c r="A206" s="5">
        <v>180</v>
      </c>
      <c r="B206" s="1" t="s">
        <v>285</v>
      </c>
      <c r="C206" s="1" t="s">
        <v>144</v>
      </c>
      <c r="D206" s="8">
        <v>87.36</v>
      </c>
      <c r="E206" s="3"/>
      <c r="F206" s="3"/>
      <c r="G206" s="4"/>
      <c r="H206" s="3"/>
      <c r="I206" s="4"/>
      <c r="J206" s="4"/>
      <c r="K206" s="4"/>
      <c r="L206" s="4"/>
      <c r="M206" s="4"/>
      <c r="N206" s="4"/>
      <c r="O206" s="3"/>
      <c r="P206" s="4"/>
      <c r="Q206" s="4"/>
      <c r="R206" s="4"/>
      <c r="S206" s="4"/>
      <c r="T206" s="4"/>
      <c r="U206" s="4"/>
      <c r="V206" s="4"/>
      <c r="W206" s="4"/>
      <c r="X206" s="3"/>
      <c r="Y206" s="3"/>
      <c r="Z206" s="4"/>
      <c r="AA206" s="3"/>
      <c r="AB206" s="4"/>
      <c r="AC206" s="3"/>
      <c r="AD206" s="4"/>
      <c r="AE206" s="3"/>
      <c r="AF206" s="4"/>
      <c r="AG206" s="3"/>
      <c r="AH206" s="4"/>
      <c r="AJ206" s="3"/>
      <c r="AK206" s="3"/>
      <c r="AL206" s="3"/>
      <c r="AM206" s="9"/>
      <c r="AN206" s="3"/>
      <c r="AO206" s="3"/>
      <c r="AP206" s="3"/>
      <c r="AQ206" s="9"/>
      <c r="AR206" s="4"/>
      <c r="AS206" s="3">
        <v>87.36</v>
      </c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8"/>
      <c r="BG206" s="4"/>
      <c r="BH206" s="3">
        <v>0</v>
      </c>
      <c r="BI206" s="8"/>
      <c r="BQ206" s="9">
        <f>SUM(AS206)</f>
        <v>87.36</v>
      </c>
      <c r="BR206" s="1" t="s">
        <v>285</v>
      </c>
      <c r="BS206" s="5">
        <v>180</v>
      </c>
      <c r="BU206" s="2">
        <f t="shared" si="26"/>
        <v>87.36</v>
      </c>
      <c r="BV206" s="2">
        <f t="shared" si="27"/>
        <v>0</v>
      </c>
      <c r="BW206" s="2">
        <f t="shared" si="28"/>
        <v>0</v>
      </c>
      <c r="BX206" s="2">
        <f t="shared" si="29"/>
        <v>0</v>
      </c>
      <c r="BY206" s="2">
        <f t="shared" si="30"/>
        <v>0</v>
      </c>
      <c r="BZ206" s="2">
        <f t="shared" si="31"/>
        <v>0</v>
      </c>
      <c r="CA206" s="2">
        <f t="shared" si="32"/>
        <v>87.36</v>
      </c>
      <c r="CB206" s="2">
        <f t="shared" si="33"/>
        <v>0</v>
      </c>
    </row>
    <row r="207" spans="1:80">
      <c r="A207" s="5">
        <v>181</v>
      </c>
      <c r="B207" s="1" t="s">
        <v>520</v>
      </c>
      <c r="C207" s="1" t="s">
        <v>521</v>
      </c>
      <c r="D207" s="8">
        <v>85.5</v>
      </c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3"/>
      <c r="Y207" s="3"/>
      <c r="Z207" s="3">
        <v>85.5</v>
      </c>
      <c r="AA207" s="3"/>
      <c r="AB207" s="3"/>
      <c r="AC207" s="3"/>
      <c r="AD207" s="3"/>
      <c r="AE207" s="3"/>
      <c r="AF207" s="3"/>
      <c r="AG207" s="3"/>
      <c r="AH207" s="3"/>
      <c r="BQ207" s="9">
        <f>SUM(Z207)</f>
        <v>85.5</v>
      </c>
      <c r="BR207" s="1" t="s">
        <v>520</v>
      </c>
      <c r="BS207" s="5">
        <v>181</v>
      </c>
      <c r="BU207" s="2">
        <f t="shared" si="26"/>
        <v>85.5</v>
      </c>
      <c r="BV207" s="2">
        <f t="shared" si="27"/>
        <v>0</v>
      </c>
      <c r="BW207" s="2">
        <f t="shared" si="28"/>
        <v>0</v>
      </c>
      <c r="BX207" s="2">
        <f t="shared" si="29"/>
        <v>0</v>
      </c>
      <c r="BY207" s="2">
        <f t="shared" si="30"/>
        <v>0</v>
      </c>
      <c r="BZ207" s="2">
        <f t="shared" si="31"/>
        <v>0</v>
      </c>
      <c r="CA207" s="2">
        <f t="shared" si="32"/>
        <v>85.5</v>
      </c>
      <c r="CB207" s="2">
        <f t="shared" si="33"/>
        <v>0</v>
      </c>
    </row>
    <row r="208" spans="1:80">
      <c r="A208" s="5">
        <v>182</v>
      </c>
      <c r="B208" s="1" t="s">
        <v>355</v>
      </c>
      <c r="C208" s="1" t="s">
        <v>136</v>
      </c>
      <c r="D208" s="8">
        <v>85.4</v>
      </c>
      <c r="E208" s="3"/>
      <c r="F208" s="3"/>
      <c r="H208" s="3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3"/>
      <c r="Y208" s="3"/>
      <c r="Z208" s="4"/>
      <c r="AA208" s="3"/>
      <c r="AB208" s="4"/>
      <c r="AC208" s="3"/>
      <c r="AD208" s="4"/>
      <c r="AE208" s="3"/>
      <c r="AF208" s="4"/>
      <c r="AG208" s="3"/>
      <c r="AH208" s="4"/>
      <c r="AU208" s="3">
        <v>48</v>
      </c>
      <c r="AY208" s="3">
        <v>37.400000000000006</v>
      </c>
      <c r="BJ208" s="5"/>
      <c r="BK208" s="5"/>
      <c r="BL208" s="5"/>
      <c r="BM208" s="5"/>
      <c r="BQ208" s="9">
        <f>SUM(AU208,AY208)</f>
        <v>85.4</v>
      </c>
      <c r="BR208" s="1" t="s">
        <v>355</v>
      </c>
      <c r="BS208" s="5">
        <v>182</v>
      </c>
      <c r="BU208" s="2">
        <f t="shared" si="26"/>
        <v>48</v>
      </c>
      <c r="BV208" s="2">
        <f t="shared" si="27"/>
        <v>37.400000000000006</v>
      </c>
      <c r="BW208" s="2">
        <f t="shared" si="28"/>
        <v>0</v>
      </c>
      <c r="BX208" s="2">
        <f t="shared" si="29"/>
        <v>0</v>
      </c>
      <c r="BY208" s="2">
        <f t="shared" si="30"/>
        <v>0</v>
      </c>
      <c r="BZ208" s="2">
        <f t="shared" si="31"/>
        <v>0</v>
      </c>
      <c r="CA208" s="2">
        <f t="shared" si="32"/>
        <v>85.4</v>
      </c>
      <c r="CB208" s="2">
        <f t="shared" si="33"/>
        <v>0</v>
      </c>
    </row>
    <row r="209" spans="1:80">
      <c r="A209" s="5">
        <v>183</v>
      </c>
      <c r="B209" s="1" t="s">
        <v>378</v>
      </c>
      <c r="C209" s="1" t="s">
        <v>14</v>
      </c>
      <c r="D209" s="8">
        <v>84.149999999999991</v>
      </c>
      <c r="E209" s="3"/>
      <c r="F209" s="3"/>
      <c r="H209" s="3"/>
      <c r="I209" s="3">
        <v>0</v>
      </c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3">
        <v>0</v>
      </c>
      <c r="X209" s="3">
        <v>0</v>
      </c>
      <c r="Y209" s="3"/>
      <c r="Z209" s="4"/>
      <c r="AA209" s="3"/>
      <c r="AB209" s="4"/>
      <c r="AC209" s="3"/>
      <c r="AD209" s="4"/>
      <c r="AE209" s="3">
        <f>IF(ISNUMBER(AF209),VLOOKUP(AF209,Domestic1,2)*AE$4)</f>
        <v>56.78</v>
      </c>
      <c r="AF209" s="4">
        <v>19</v>
      </c>
      <c r="AG209" s="3">
        <v>0</v>
      </c>
      <c r="AH209" s="4">
        <v>0</v>
      </c>
      <c r="AY209" s="3">
        <v>37.229999999999997</v>
      </c>
      <c r="BQ209" s="9">
        <f>SUM(AE209,AY209)</f>
        <v>94.009999999999991</v>
      </c>
      <c r="BR209" s="1" t="s">
        <v>378</v>
      </c>
      <c r="BS209" s="5">
        <v>183</v>
      </c>
      <c r="BU209" s="2">
        <f t="shared" si="26"/>
        <v>56.78</v>
      </c>
      <c r="BV209" s="2">
        <f t="shared" si="27"/>
        <v>37.229999999999997</v>
      </c>
      <c r="BW209" s="2">
        <f t="shared" si="28"/>
        <v>19</v>
      </c>
      <c r="BX209" s="2">
        <f t="shared" si="29"/>
        <v>0</v>
      </c>
      <c r="BY209" s="2">
        <f t="shared" si="30"/>
        <v>0</v>
      </c>
      <c r="BZ209" s="2">
        <f t="shared" si="31"/>
        <v>0</v>
      </c>
      <c r="CA209" s="2">
        <f t="shared" si="32"/>
        <v>113.00999999999999</v>
      </c>
      <c r="CB209" s="2">
        <f t="shared" si="33"/>
        <v>-19</v>
      </c>
    </row>
    <row r="210" spans="1:80">
      <c r="A210" s="5" t="s">
        <v>81</v>
      </c>
      <c r="B210" s="1" t="s">
        <v>345</v>
      </c>
      <c r="C210" s="1" t="s">
        <v>348</v>
      </c>
      <c r="D210" s="8">
        <v>80</v>
      </c>
      <c r="E210" s="3"/>
      <c r="F210" s="3"/>
      <c r="H210" s="3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3"/>
      <c r="Y210" s="3"/>
      <c r="Z210" s="4"/>
      <c r="AA210" s="3"/>
      <c r="AB210" s="4"/>
      <c r="AC210" s="3"/>
      <c r="AD210" s="4"/>
      <c r="AE210" s="3"/>
      <c r="AF210" s="4"/>
      <c r="AG210" s="3"/>
      <c r="AH210" s="4"/>
      <c r="AT210" s="3">
        <v>80</v>
      </c>
      <c r="BQ210" s="9">
        <f>SUM(AT210)</f>
        <v>80</v>
      </c>
      <c r="BR210" s="1" t="s">
        <v>345</v>
      </c>
      <c r="BS210" s="5" t="s">
        <v>81</v>
      </c>
      <c r="BU210" s="2">
        <f t="shared" si="26"/>
        <v>80</v>
      </c>
      <c r="BV210" s="2">
        <f t="shared" si="27"/>
        <v>0</v>
      </c>
      <c r="BW210" s="2">
        <f t="shared" si="28"/>
        <v>0</v>
      </c>
      <c r="BX210" s="2">
        <f t="shared" si="29"/>
        <v>0</v>
      </c>
      <c r="BY210" s="2">
        <f t="shared" si="30"/>
        <v>0</v>
      </c>
      <c r="BZ210" s="2">
        <f t="shared" si="31"/>
        <v>0</v>
      </c>
      <c r="CA210" s="2">
        <f t="shared" si="32"/>
        <v>80</v>
      </c>
      <c r="CB210" s="2">
        <f t="shared" si="33"/>
        <v>0</v>
      </c>
    </row>
    <row r="211" spans="1:80">
      <c r="A211" s="5" t="s">
        <v>81</v>
      </c>
      <c r="B211" s="1" t="s">
        <v>363</v>
      </c>
      <c r="C211" s="1" t="s">
        <v>255</v>
      </c>
      <c r="D211" s="8">
        <v>80</v>
      </c>
      <c r="E211" s="3"/>
      <c r="F211" s="3"/>
      <c r="H211" s="3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3"/>
      <c r="Y211" s="3"/>
      <c r="Z211" s="4"/>
      <c r="AA211" s="3"/>
      <c r="AB211" s="4"/>
      <c r="AC211" s="3"/>
      <c r="AD211" s="4"/>
      <c r="AE211" s="3"/>
      <c r="AF211" s="4"/>
      <c r="AG211" s="3"/>
      <c r="AH211" s="4"/>
      <c r="AW211" s="3">
        <v>80</v>
      </c>
      <c r="BQ211" s="9">
        <f>SUM(AW211)</f>
        <v>80</v>
      </c>
      <c r="BR211" s="1" t="s">
        <v>363</v>
      </c>
      <c r="BS211" s="5" t="s">
        <v>81</v>
      </c>
      <c r="BU211" s="2">
        <f t="shared" si="26"/>
        <v>80</v>
      </c>
      <c r="BV211" s="2">
        <f t="shared" si="27"/>
        <v>0</v>
      </c>
      <c r="BW211" s="2">
        <f t="shared" si="28"/>
        <v>0</v>
      </c>
      <c r="BX211" s="2">
        <f t="shared" si="29"/>
        <v>0</v>
      </c>
      <c r="BY211" s="2">
        <f t="shared" si="30"/>
        <v>0</v>
      </c>
      <c r="BZ211" s="2">
        <f t="shared" si="31"/>
        <v>0</v>
      </c>
      <c r="CA211" s="2">
        <f t="shared" si="32"/>
        <v>80</v>
      </c>
      <c r="CB211" s="2">
        <f t="shared" si="33"/>
        <v>0</v>
      </c>
    </row>
    <row r="212" spans="1:80">
      <c r="A212" s="5">
        <v>184</v>
      </c>
      <c r="B212" s="1" t="s">
        <v>439</v>
      </c>
      <c r="C212" s="1" t="s">
        <v>167</v>
      </c>
      <c r="D212" s="8">
        <v>80</v>
      </c>
      <c r="H212" s="3"/>
      <c r="I212" s="3">
        <v>80</v>
      </c>
      <c r="J212" s="4"/>
      <c r="K212" s="4"/>
      <c r="L212" s="4"/>
      <c r="M212" s="4"/>
      <c r="N212" s="4"/>
      <c r="O212" s="3">
        <v>0</v>
      </c>
      <c r="P212" s="4"/>
      <c r="Q212" s="4"/>
      <c r="R212" s="4"/>
      <c r="S212" s="4"/>
      <c r="T212" s="4"/>
      <c r="U212" s="4"/>
      <c r="V212" s="4"/>
      <c r="W212" s="4"/>
      <c r="X212" s="3"/>
      <c r="Y212" s="3"/>
      <c r="Z212" s="4"/>
      <c r="AA212" s="3"/>
      <c r="AB212" s="4"/>
      <c r="AC212" s="3"/>
      <c r="AD212" s="4"/>
      <c r="AE212" s="3"/>
      <c r="AF212" s="4"/>
      <c r="AG212" s="3"/>
      <c r="AH212" s="4"/>
      <c r="BQ212" s="9">
        <f>SUM(I212)</f>
        <v>80</v>
      </c>
      <c r="BR212" s="1" t="s">
        <v>439</v>
      </c>
      <c r="BS212" s="5">
        <v>184</v>
      </c>
      <c r="BU212" s="2">
        <f t="shared" si="26"/>
        <v>80</v>
      </c>
      <c r="BV212" s="2">
        <f t="shared" si="27"/>
        <v>0</v>
      </c>
      <c r="BW212" s="2">
        <f t="shared" si="28"/>
        <v>0</v>
      </c>
      <c r="BX212" s="2">
        <f t="shared" si="29"/>
        <v>0</v>
      </c>
      <c r="BY212" s="2">
        <f t="shared" si="30"/>
        <v>0</v>
      </c>
      <c r="BZ212" s="2">
        <f t="shared" si="31"/>
        <v>0</v>
      </c>
      <c r="CA212" s="2">
        <f t="shared" si="32"/>
        <v>80</v>
      </c>
      <c r="CB212" s="2">
        <f t="shared" si="33"/>
        <v>0</v>
      </c>
    </row>
    <row r="213" spans="1:80">
      <c r="A213" s="5">
        <v>185</v>
      </c>
      <c r="B213" s="1" t="s">
        <v>412</v>
      </c>
      <c r="C213" s="1" t="s">
        <v>347</v>
      </c>
      <c r="D213" s="8">
        <v>75.59</v>
      </c>
      <c r="E213" s="3"/>
      <c r="F213" s="3"/>
      <c r="G213" s="5">
        <v>37.229999999999997</v>
      </c>
      <c r="H213" s="3"/>
      <c r="I213" s="4"/>
      <c r="J213" s="4"/>
      <c r="K213" s="4"/>
      <c r="L213" s="4"/>
      <c r="M213" s="4"/>
      <c r="N213" s="3">
        <v>38.36</v>
      </c>
      <c r="O213" s="4"/>
      <c r="P213" s="4"/>
      <c r="Q213" s="4"/>
      <c r="R213" s="4"/>
      <c r="S213" s="4"/>
      <c r="T213" s="4"/>
      <c r="U213" s="4"/>
      <c r="V213" s="4"/>
      <c r="W213" s="4"/>
      <c r="X213" s="3"/>
      <c r="Y213" s="3"/>
      <c r="Z213" s="4"/>
      <c r="AA213" s="3"/>
      <c r="AB213" s="4"/>
      <c r="AC213" s="3"/>
      <c r="AD213" s="4"/>
      <c r="AE213" s="3"/>
      <c r="AF213" s="4"/>
      <c r="AG213" s="3"/>
      <c r="AH213" s="4"/>
      <c r="BQ213" s="9">
        <f>SUM(G213,N213)</f>
        <v>75.59</v>
      </c>
      <c r="BR213" s="1" t="s">
        <v>412</v>
      </c>
      <c r="BS213" s="5">
        <v>185</v>
      </c>
      <c r="BU213" s="2">
        <f t="shared" si="26"/>
        <v>38.36</v>
      </c>
      <c r="BV213" s="2">
        <f t="shared" si="27"/>
        <v>37.229999999999997</v>
      </c>
      <c r="BW213" s="2">
        <f t="shared" si="28"/>
        <v>0</v>
      </c>
      <c r="BX213" s="2">
        <f t="shared" si="29"/>
        <v>0</v>
      </c>
      <c r="BY213" s="2">
        <f t="shared" si="30"/>
        <v>0</v>
      </c>
      <c r="BZ213" s="2">
        <f t="shared" si="31"/>
        <v>0</v>
      </c>
      <c r="CA213" s="2">
        <f t="shared" si="32"/>
        <v>75.59</v>
      </c>
      <c r="CB213" s="2">
        <f t="shared" si="33"/>
        <v>0</v>
      </c>
    </row>
    <row r="214" spans="1:80">
      <c r="A214" s="5">
        <v>186</v>
      </c>
      <c r="B214" s="1" t="s">
        <v>537</v>
      </c>
      <c r="C214" s="1" t="s">
        <v>538</v>
      </c>
      <c r="D214" s="8">
        <v>74.459999999999994</v>
      </c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3"/>
      <c r="AB214" s="4"/>
      <c r="AC214" s="3"/>
      <c r="AD214" s="4"/>
      <c r="AE214" s="3">
        <f>IF(ISNUMBER(AF214),VLOOKUP(AF214,Domestic1,2)*AE$4)</f>
        <v>78.114999999999995</v>
      </c>
      <c r="AF214" s="4">
        <v>12</v>
      </c>
      <c r="AG214" s="3"/>
      <c r="AH214" s="4"/>
      <c r="BQ214" s="9">
        <f>SUM(AE214)</f>
        <v>78.114999999999995</v>
      </c>
      <c r="BR214" s="1" t="s">
        <v>537</v>
      </c>
      <c r="BS214" s="5">
        <v>186</v>
      </c>
      <c r="BU214" s="2">
        <f t="shared" si="26"/>
        <v>78.114999999999995</v>
      </c>
      <c r="BV214" s="2">
        <f t="shared" si="27"/>
        <v>12</v>
      </c>
      <c r="BW214" s="2">
        <f t="shared" si="28"/>
        <v>0</v>
      </c>
      <c r="BX214" s="2">
        <f t="shared" si="29"/>
        <v>0</v>
      </c>
      <c r="BY214" s="2">
        <f t="shared" si="30"/>
        <v>0</v>
      </c>
      <c r="BZ214" s="2">
        <f t="shared" si="31"/>
        <v>0</v>
      </c>
      <c r="CA214" s="2">
        <f t="shared" si="32"/>
        <v>90.114999999999995</v>
      </c>
      <c r="CB214" s="2">
        <f t="shared" si="33"/>
        <v>-12</v>
      </c>
    </row>
    <row r="215" spans="1:80">
      <c r="A215" s="5">
        <v>187</v>
      </c>
      <c r="B215" s="1" t="s">
        <v>207</v>
      </c>
      <c r="C215" s="1" t="s">
        <v>206</v>
      </c>
      <c r="D215" s="8">
        <v>73.8</v>
      </c>
      <c r="E215" s="3"/>
      <c r="F215" s="3"/>
      <c r="G215" s="4"/>
      <c r="H215" s="3"/>
      <c r="I215" s="3">
        <v>35.04</v>
      </c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3"/>
      <c r="Y215" s="3"/>
      <c r="Z215" s="4"/>
      <c r="AA215" s="3"/>
      <c r="AB215" s="4"/>
      <c r="AC215" s="3"/>
      <c r="AD215" s="4"/>
      <c r="AE215" s="3">
        <v>0</v>
      </c>
      <c r="AF215" s="4">
        <v>0</v>
      </c>
      <c r="AG215" s="3"/>
      <c r="AH215" s="4"/>
      <c r="AJ215" s="3"/>
      <c r="AK215" s="3"/>
      <c r="AL215" s="3"/>
      <c r="AM215" s="9"/>
      <c r="AN215" s="3"/>
      <c r="AO215" s="3"/>
      <c r="AP215" s="3"/>
      <c r="AQ215" s="9"/>
      <c r="AR215" s="4"/>
      <c r="AS215" s="3"/>
      <c r="AT215" s="4"/>
      <c r="AU215" s="3">
        <v>38.76</v>
      </c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8"/>
      <c r="BG215" s="4"/>
      <c r="BH215" s="4"/>
      <c r="BI215" s="8"/>
      <c r="BP215" s="9"/>
      <c r="BQ215" s="9">
        <f>SUM(I215,AU215)</f>
        <v>73.8</v>
      </c>
      <c r="BR215" s="1" t="s">
        <v>207</v>
      </c>
      <c r="BS215" s="5">
        <v>187</v>
      </c>
      <c r="BU215" s="2">
        <f t="shared" si="26"/>
        <v>38.76</v>
      </c>
      <c r="BV215" s="2">
        <f t="shared" si="27"/>
        <v>35.04</v>
      </c>
      <c r="BW215" s="2">
        <f t="shared" si="28"/>
        <v>0</v>
      </c>
      <c r="BX215" s="2">
        <f t="shared" si="29"/>
        <v>0</v>
      </c>
      <c r="BY215" s="2">
        <f t="shared" si="30"/>
        <v>0</v>
      </c>
      <c r="BZ215" s="2">
        <f t="shared" si="31"/>
        <v>0</v>
      </c>
      <c r="CA215" s="2">
        <f t="shared" si="32"/>
        <v>73.8</v>
      </c>
      <c r="CB215" s="2">
        <f t="shared" si="33"/>
        <v>0</v>
      </c>
    </row>
    <row r="216" spans="1:80">
      <c r="A216" s="5">
        <v>188</v>
      </c>
      <c r="B216" s="1" t="s">
        <v>145</v>
      </c>
      <c r="C216" s="1" t="s">
        <v>523</v>
      </c>
      <c r="D216" s="8">
        <v>73.22999999999999</v>
      </c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3"/>
      <c r="Y216" s="3"/>
      <c r="Z216" s="3">
        <v>41.23</v>
      </c>
      <c r="AA216" s="3">
        <f>IF(ISNUMBER(AB216),VLOOKUP(AB216,Domestic1,2)*AA$4)</f>
        <v>29.52</v>
      </c>
      <c r="AB216" s="4">
        <v>3</v>
      </c>
      <c r="AC216" s="3"/>
      <c r="AD216" s="3"/>
      <c r="AE216" s="3"/>
      <c r="AF216" s="3"/>
      <c r="AG216" s="3"/>
      <c r="AH216" s="3"/>
      <c r="BQ216" s="9">
        <f>SUM(Z216,AA216)</f>
        <v>70.75</v>
      </c>
      <c r="BR216" s="1" t="s">
        <v>145</v>
      </c>
      <c r="BS216" s="5">
        <v>188</v>
      </c>
      <c r="BU216" s="2">
        <f t="shared" si="26"/>
        <v>41.23</v>
      </c>
      <c r="BV216" s="2">
        <f t="shared" si="27"/>
        <v>29.52</v>
      </c>
      <c r="BW216" s="2">
        <f t="shared" si="28"/>
        <v>3</v>
      </c>
      <c r="BX216" s="2">
        <f t="shared" si="29"/>
        <v>0</v>
      </c>
      <c r="BY216" s="2">
        <f t="shared" si="30"/>
        <v>0</v>
      </c>
      <c r="BZ216" s="2">
        <f t="shared" si="31"/>
        <v>0</v>
      </c>
      <c r="CA216" s="2">
        <f t="shared" si="32"/>
        <v>73.75</v>
      </c>
      <c r="CB216" s="2">
        <f t="shared" si="33"/>
        <v>-3</v>
      </c>
    </row>
    <row r="217" spans="1:80">
      <c r="A217" s="5" t="s">
        <v>106</v>
      </c>
      <c r="B217" s="1" t="s">
        <v>318</v>
      </c>
      <c r="C217" s="1" t="s">
        <v>172</v>
      </c>
      <c r="D217" s="8">
        <v>68.64</v>
      </c>
      <c r="E217" s="3"/>
      <c r="F217" s="3"/>
      <c r="H217" s="3"/>
      <c r="I217" s="4"/>
      <c r="J217" s="4"/>
      <c r="K217" s="4"/>
      <c r="L217" s="4"/>
      <c r="M217" s="4"/>
      <c r="N217" s="4"/>
      <c r="O217" s="3"/>
      <c r="P217" s="4"/>
      <c r="Q217" s="3"/>
      <c r="R217" s="4"/>
      <c r="S217" s="4"/>
      <c r="T217" s="4"/>
      <c r="U217" s="4"/>
      <c r="V217" s="4"/>
      <c r="W217" s="4"/>
      <c r="X217" s="3"/>
      <c r="Y217" s="3"/>
      <c r="Z217" s="4"/>
      <c r="AA217" s="3"/>
      <c r="AB217" s="4"/>
      <c r="AC217" s="3"/>
      <c r="AD217" s="4"/>
      <c r="AE217" s="3"/>
      <c r="AF217" s="4"/>
      <c r="AG217" s="3"/>
      <c r="AH217" s="4"/>
      <c r="AS217" s="3"/>
      <c r="BO217" s="5">
        <v>68.64</v>
      </c>
      <c r="BQ217" s="9">
        <f>SUM(BO217)</f>
        <v>68.64</v>
      </c>
      <c r="BR217" s="1" t="s">
        <v>318</v>
      </c>
      <c r="BS217" s="5" t="s">
        <v>106</v>
      </c>
      <c r="BU217" s="2">
        <f t="shared" si="26"/>
        <v>68.64</v>
      </c>
      <c r="BV217" s="2">
        <f t="shared" si="27"/>
        <v>0</v>
      </c>
      <c r="BW217" s="2">
        <f t="shared" si="28"/>
        <v>0</v>
      </c>
      <c r="BX217" s="2">
        <f t="shared" si="29"/>
        <v>0</v>
      </c>
      <c r="BY217" s="2">
        <f t="shared" si="30"/>
        <v>0</v>
      </c>
      <c r="BZ217" s="2">
        <f t="shared" si="31"/>
        <v>0</v>
      </c>
      <c r="CA217" s="2">
        <f t="shared" si="32"/>
        <v>68.64</v>
      </c>
      <c r="CB217" s="2">
        <f t="shared" si="33"/>
        <v>0</v>
      </c>
    </row>
    <row r="218" spans="1:80">
      <c r="A218" s="5" t="s">
        <v>106</v>
      </c>
      <c r="B218" s="1" t="s">
        <v>148</v>
      </c>
      <c r="C218" s="1" t="s">
        <v>256</v>
      </c>
      <c r="D218" s="8">
        <v>68.64</v>
      </c>
      <c r="E218" s="3"/>
      <c r="F218" s="3"/>
      <c r="G218" s="4"/>
      <c r="H218" s="3"/>
      <c r="I218" s="4"/>
      <c r="J218" s="4"/>
      <c r="K218" s="4"/>
      <c r="L218" s="4"/>
      <c r="M218" s="4"/>
      <c r="N218" s="4"/>
      <c r="O218" s="3"/>
      <c r="P218" s="4"/>
      <c r="Q218" s="4"/>
      <c r="R218" s="4"/>
      <c r="S218" s="4"/>
      <c r="T218" s="4"/>
      <c r="U218" s="4"/>
      <c r="V218" s="4"/>
      <c r="W218" s="4"/>
      <c r="X218" s="3"/>
      <c r="Y218" s="3"/>
      <c r="Z218" s="4"/>
      <c r="AA218" s="3"/>
      <c r="AB218" s="4"/>
      <c r="AC218" s="3"/>
      <c r="AD218" s="4"/>
      <c r="AE218" s="3"/>
      <c r="AF218" s="4"/>
      <c r="AG218" s="3"/>
      <c r="AH218" s="4"/>
      <c r="AJ218" s="3"/>
      <c r="AK218" s="3"/>
      <c r="AL218" s="3"/>
      <c r="AM218" s="9"/>
      <c r="AN218" s="3"/>
      <c r="AO218" s="3"/>
      <c r="AP218" s="3"/>
      <c r="AQ218" s="9"/>
      <c r="AR218" s="4"/>
      <c r="AS218" s="3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8"/>
      <c r="BG218" s="3"/>
      <c r="BH218" s="3"/>
      <c r="BI218" s="8"/>
      <c r="BO218" s="5">
        <v>68.64</v>
      </c>
      <c r="BQ218" s="9">
        <f>SUM(BO218)</f>
        <v>68.64</v>
      </c>
      <c r="BR218" s="1" t="s">
        <v>148</v>
      </c>
      <c r="BS218" s="5" t="s">
        <v>106</v>
      </c>
      <c r="BU218" s="2">
        <f t="shared" si="26"/>
        <v>68.64</v>
      </c>
      <c r="BV218" s="2">
        <f t="shared" si="27"/>
        <v>0</v>
      </c>
      <c r="BW218" s="2">
        <f t="shared" si="28"/>
        <v>0</v>
      </c>
      <c r="BX218" s="2">
        <f t="shared" si="29"/>
        <v>0</v>
      </c>
      <c r="BY218" s="2">
        <f t="shared" si="30"/>
        <v>0</v>
      </c>
      <c r="BZ218" s="2">
        <f t="shared" si="31"/>
        <v>0</v>
      </c>
      <c r="CA218" s="2">
        <f t="shared" si="32"/>
        <v>68.64</v>
      </c>
      <c r="CB218" s="2">
        <f t="shared" si="33"/>
        <v>0</v>
      </c>
    </row>
    <row r="219" spans="1:80">
      <c r="A219" s="5">
        <v>189</v>
      </c>
      <c r="B219" s="1" t="s">
        <v>305</v>
      </c>
      <c r="C219" s="1" t="s">
        <v>92</v>
      </c>
      <c r="D219" s="8">
        <v>68.040000000000006</v>
      </c>
      <c r="E219" s="3"/>
      <c r="F219" s="3"/>
      <c r="H219" s="3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3">
        <v>68.040000000000006</v>
      </c>
      <c r="W219" s="4"/>
      <c r="X219" s="3"/>
      <c r="Y219" s="3"/>
      <c r="Z219" s="4"/>
      <c r="AA219" s="3"/>
      <c r="AB219" s="4"/>
      <c r="AC219" s="3"/>
      <c r="AD219" s="4"/>
      <c r="AE219" s="3"/>
      <c r="AF219" s="4"/>
      <c r="AG219" s="3"/>
      <c r="AH219" s="4"/>
      <c r="AS219" s="3"/>
      <c r="BQ219" s="9">
        <f>SUM(V219)</f>
        <v>68.040000000000006</v>
      </c>
      <c r="BR219" s="1" t="s">
        <v>305</v>
      </c>
      <c r="BS219" s="5">
        <v>189</v>
      </c>
      <c r="BU219" s="2">
        <f t="shared" si="26"/>
        <v>68.040000000000006</v>
      </c>
      <c r="BV219" s="2">
        <f t="shared" si="27"/>
        <v>0</v>
      </c>
      <c r="BW219" s="2">
        <f t="shared" si="28"/>
        <v>0</v>
      </c>
      <c r="BX219" s="2">
        <f t="shared" si="29"/>
        <v>0</v>
      </c>
      <c r="BY219" s="2">
        <f t="shared" si="30"/>
        <v>0</v>
      </c>
      <c r="BZ219" s="2">
        <f t="shared" si="31"/>
        <v>0</v>
      </c>
      <c r="CA219" s="2">
        <f t="shared" si="32"/>
        <v>68.040000000000006</v>
      </c>
      <c r="CB219" s="2">
        <f t="shared" si="33"/>
        <v>0</v>
      </c>
    </row>
    <row r="220" spans="1:80">
      <c r="A220" s="5">
        <v>190</v>
      </c>
      <c r="B220" s="1" t="s">
        <v>375</v>
      </c>
      <c r="C220" s="1" t="s">
        <v>156</v>
      </c>
      <c r="D220" s="8">
        <v>68</v>
      </c>
      <c r="E220" s="3"/>
      <c r="F220" s="3"/>
      <c r="H220" s="3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3"/>
      <c r="Y220" s="3"/>
      <c r="Z220" s="4"/>
      <c r="AA220" s="3"/>
      <c r="AB220" s="4"/>
      <c r="AC220" s="3"/>
      <c r="AD220" s="4"/>
      <c r="AE220" s="3"/>
      <c r="AF220" s="4"/>
      <c r="AG220" s="3"/>
      <c r="AH220" s="4"/>
      <c r="AY220" s="3">
        <v>68</v>
      </c>
      <c r="BQ220" s="9">
        <f>SUM(AY220)</f>
        <v>68</v>
      </c>
      <c r="BR220" s="1" t="s">
        <v>375</v>
      </c>
      <c r="BS220" s="5">
        <v>190</v>
      </c>
      <c r="BU220" s="2">
        <f t="shared" si="26"/>
        <v>68</v>
      </c>
      <c r="BV220" s="2">
        <f t="shared" si="27"/>
        <v>0</v>
      </c>
      <c r="BW220" s="2">
        <f t="shared" si="28"/>
        <v>0</v>
      </c>
      <c r="BX220" s="2">
        <f t="shared" si="29"/>
        <v>0</v>
      </c>
      <c r="BY220" s="2">
        <f t="shared" si="30"/>
        <v>0</v>
      </c>
      <c r="BZ220" s="2">
        <f t="shared" si="31"/>
        <v>0</v>
      </c>
      <c r="CA220" s="2">
        <f t="shared" si="32"/>
        <v>68</v>
      </c>
      <c r="CB220" s="2">
        <f t="shared" si="33"/>
        <v>0</v>
      </c>
    </row>
    <row r="221" spans="1:80">
      <c r="A221" s="5" t="s">
        <v>72</v>
      </c>
      <c r="B221" s="1" t="s">
        <v>396</v>
      </c>
      <c r="D221" s="8">
        <v>67.62</v>
      </c>
      <c r="E221" s="3"/>
      <c r="F221" s="3"/>
      <c r="H221" s="3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3"/>
      <c r="Y221" s="3"/>
      <c r="Z221" s="4"/>
      <c r="AA221" s="3"/>
      <c r="AB221" s="4"/>
      <c r="AC221" s="3"/>
      <c r="AD221" s="4"/>
      <c r="AE221" s="3"/>
      <c r="AF221" s="4"/>
      <c r="AG221" s="3"/>
      <c r="AH221" s="4"/>
      <c r="BE221" s="3">
        <v>67.62</v>
      </c>
      <c r="BQ221" s="9">
        <f>SUM(BE221)</f>
        <v>67.62</v>
      </c>
      <c r="BR221" s="1" t="s">
        <v>396</v>
      </c>
      <c r="BS221" s="5" t="s">
        <v>72</v>
      </c>
      <c r="BU221" s="2">
        <f t="shared" si="26"/>
        <v>67.62</v>
      </c>
      <c r="BV221" s="2">
        <f t="shared" si="27"/>
        <v>0</v>
      </c>
      <c r="BW221" s="2">
        <f t="shared" si="28"/>
        <v>0</v>
      </c>
      <c r="BX221" s="2">
        <f t="shared" si="29"/>
        <v>0</v>
      </c>
      <c r="BY221" s="2">
        <f t="shared" si="30"/>
        <v>0</v>
      </c>
      <c r="BZ221" s="2">
        <f t="shared" si="31"/>
        <v>0</v>
      </c>
      <c r="CA221" s="2">
        <f t="shared" si="32"/>
        <v>67.62</v>
      </c>
      <c r="CB221" s="2">
        <f t="shared" si="33"/>
        <v>0</v>
      </c>
    </row>
    <row r="222" spans="1:80">
      <c r="A222" s="5">
        <v>191</v>
      </c>
      <c r="B222" s="1" t="s">
        <v>506</v>
      </c>
      <c r="C222" s="1" t="s">
        <v>170</v>
      </c>
      <c r="D222" s="8">
        <v>67.62</v>
      </c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3">
        <v>67.62</v>
      </c>
      <c r="W222" s="4"/>
      <c r="X222" s="3"/>
      <c r="Y222" s="3"/>
      <c r="Z222" s="4"/>
      <c r="AA222" s="3"/>
      <c r="AB222" s="4"/>
      <c r="AC222" s="3"/>
      <c r="AD222" s="4"/>
      <c r="AE222" s="3"/>
      <c r="AF222" s="4"/>
      <c r="AG222" s="3"/>
      <c r="AH222" s="4"/>
      <c r="BQ222" s="9">
        <f>SUM(V222)</f>
        <v>67.62</v>
      </c>
      <c r="BR222" s="1" t="s">
        <v>506</v>
      </c>
      <c r="BS222" s="5">
        <v>191</v>
      </c>
      <c r="BU222" s="2">
        <f t="shared" si="26"/>
        <v>67.62</v>
      </c>
      <c r="BV222" s="2">
        <f t="shared" si="27"/>
        <v>0</v>
      </c>
      <c r="BW222" s="2">
        <f t="shared" si="28"/>
        <v>0</v>
      </c>
      <c r="BX222" s="2">
        <f>IF(COUNT(E221:BO221)&gt;3,LARGE(E221:BO221,4),0)</f>
        <v>0</v>
      </c>
      <c r="BY222" s="2">
        <f t="shared" si="30"/>
        <v>0</v>
      </c>
      <c r="BZ222" s="2">
        <f t="shared" si="31"/>
        <v>0</v>
      </c>
      <c r="CA222" s="2">
        <f t="shared" si="32"/>
        <v>67.62</v>
      </c>
      <c r="CB222" s="2">
        <f t="shared" si="33"/>
        <v>0</v>
      </c>
    </row>
    <row r="223" spans="1:80">
      <c r="A223" s="5">
        <v>192</v>
      </c>
      <c r="B223" s="1" t="s">
        <v>386</v>
      </c>
      <c r="C223" s="1" t="s">
        <v>88</v>
      </c>
      <c r="D223" s="8">
        <v>66.460000000000008</v>
      </c>
      <c r="E223" s="3"/>
      <c r="F223" s="3"/>
      <c r="H223" s="3"/>
      <c r="I223" s="4"/>
      <c r="J223" s="4"/>
      <c r="K223" s="4"/>
      <c r="L223" s="4"/>
      <c r="M223" s="3">
        <v>0</v>
      </c>
      <c r="N223" s="4"/>
      <c r="O223" s="4"/>
      <c r="P223" s="4"/>
      <c r="Q223" s="3"/>
      <c r="R223" s="3">
        <v>35.520000000000003</v>
      </c>
      <c r="S223" s="4"/>
      <c r="T223" s="4"/>
      <c r="U223" s="4"/>
      <c r="V223" s="4"/>
      <c r="W223" s="4"/>
      <c r="X223" s="3"/>
      <c r="Y223" s="3"/>
      <c r="Z223" s="4"/>
      <c r="AA223" s="3"/>
      <c r="AB223" s="4"/>
      <c r="AC223" s="3"/>
      <c r="AD223" s="4"/>
      <c r="AE223" s="3"/>
      <c r="AF223" s="4"/>
      <c r="AG223" s="3"/>
      <c r="AH223" s="4"/>
      <c r="AX223" s="3"/>
      <c r="BB223" s="3">
        <v>30.939999999999998</v>
      </c>
      <c r="BQ223" s="9">
        <f>SUM(R223,BB223)</f>
        <v>66.460000000000008</v>
      </c>
      <c r="BR223" s="1" t="s">
        <v>386</v>
      </c>
      <c r="BS223" s="5">
        <v>192</v>
      </c>
      <c r="BU223" s="2">
        <f t="shared" si="26"/>
        <v>35.520000000000003</v>
      </c>
      <c r="BV223" s="2">
        <f t="shared" si="27"/>
        <v>30.939999999999998</v>
      </c>
      <c r="BW223" s="2">
        <f t="shared" si="28"/>
        <v>0</v>
      </c>
      <c r="BX223" s="2">
        <f t="shared" ref="BX223:BX254" si="34">IF(COUNT(E223:BO223)&gt;3,LARGE(E223:BO223,4),0)</f>
        <v>0</v>
      </c>
      <c r="BY223" s="2">
        <f t="shared" si="30"/>
        <v>0</v>
      </c>
      <c r="BZ223" s="2">
        <f t="shared" si="31"/>
        <v>0</v>
      </c>
      <c r="CA223" s="2">
        <f t="shared" si="32"/>
        <v>66.460000000000008</v>
      </c>
      <c r="CB223" s="2">
        <f t="shared" si="33"/>
        <v>0</v>
      </c>
    </row>
    <row r="224" spans="1:80">
      <c r="A224" s="5" t="s">
        <v>81</v>
      </c>
      <c r="B224" s="1" t="s">
        <v>364</v>
      </c>
      <c r="C224" s="1" t="s">
        <v>255</v>
      </c>
      <c r="D224" s="8">
        <v>65</v>
      </c>
      <c r="E224" s="3"/>
      <c r="F224" s="3"/>
      <c r="H224" s="3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3"/>
      <c r="Y224" s="3"/>
      <c r="Z224" s="4"/>
      <c r="AA224" s="3"/>
      <c r="AB224" s="4"/>
      <c r="AC224" s="3"/>
      <c r="AD224" s="4"/>
      <c r="AE224" s="3"/>
      <c r="AF224" s="4"/>
      <c r="AG224" s="3"/>
      <c r="AH224" s="4"/>
      <c r="AW224" s="3">
        <v>65</v>
      </c>
      <c r="BQ224" s="9">
        <f>SUM(AW224)</f>
        <v>65</v>
      </c>
      <c r="BR224" s="1" t="s">
        <v>364</v>
      </c>
      <c r="BS224" s="5" t="s">
        <v>81</v>
      </c>
      <c r="BU224" s="2">
        <f t="shared" si="26"/>
        <v>65</v>
      </c>
      <c r="BV224" s="2">
        <f t="shared" si="27"/>
        <v>0</v>
      </c>
      <c r="BW224" s="2">
        <f t="shared" si="28"/>
        <v>0</v>
      </c>
      <c r="BX224" s="2">
        <f t="shared" si="34"/>
        <v>0</v>
      </c>
      <c r="BY224" s="2">
        <f t="shared" si="30"/>
        <v>0</v>
      </c>
      <c r="BZ224" s="2">
        <f t="shared" si="31"/>
        <v>0</v>
      </c>
      <c r="CA224" s="2">
        <f t="shared" si="32"/>
        <v>65</v>
      </c>
      <c r="CB224" s="2">
        <f t="shared" si="33"/>
        <v>0</v>
      </c>
    </row>
    <row r="225" spans="1:80">
      <c r="A225" s="5">
        <v>193</v>
      </c>
      <c r="B225" s="1" t="s">
        <v>354</v>
      </c>
      <c r="C225" s="1" t="s">
        <v>347</v>
      </c>
      <c r="D225" s="8">
        <v>64</v>
      </c>
      <c r="E225" s="3"/>
      <c r="F225" s="3"/>
      <c r="H225" s="3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3"/>
      <c r="Y225" s="3"/>
      <c r="Z225" s="4"/>
      <c r="AA225" s="3"/>
      <c r="AB225" s="4"/>
      <c r="AC225" s="3"/>
      <c r="AD225" s="4"/>
      <c r="AE225" s="3"/>
      <c r="AF225" s="4"/>
      <c r="AG225" s="3"/>
      <c r="AH225" s="4"/>
      <c r="AT225" s="3">
        <v>64</v>
      </c>
      <c r="BQ225" s="9">
        <f>SUM(AT225)</f>
        <v>64</v>
      </c>
      <c r="BR225" s="1" t="s">
        <v>354</v>
      </c>
      <c r="BS225" s="5">
        <v>193</v>
      </c>
      <c r="BU225" s="2">
        <f t="shared" si="26"/>
        <v>64</v>
      </c>
      <c r="BV225" s="2">
        <f t="shared" si="27"/>
        <v>0</v>
      </c>
      <c r="BW225" s="2">
        <f t="shared" si="28"/>
        <v>0</v>
      </c>
      <c r="BX225" s="2">
        <f t="shared" si="34"/>
        <v>0</v>
      </c>
      <c r="BY225" s="2">
        <f t="shared" si="30"/>
        <v>0</v>
      </c>
      <c r="BZ225" s="2">
        <f t="shared" si="31"/>
        <v>0</v>
      </c>
      <c r="CA225" s="2">
        <f t="shared" si="32"/>
        <v>64</v>
      </c>
      <c r="CB225" s="2">
        <f t="shared" si="33"/>
        <v>0</v>
      </c>
    </row>
    <row r="226" spans="1:80">
      <c r="A226" s="5" t="s">
        <v>474</v>
      </c>
      <c r="B226" s="1" t="s">
        <v>488</v>
      </c>
      <c r="C226" s="1" t="s">
        <v>489</v>
      </c>
      <c r="D226" s="8">
        <v>64</v>
      </c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3">
        <v>64</v>
      </c>
      <c r="S226" s="4"/>
      <c r="T226" s="4"/>
      <c r="U226" s="4"/>
      <c r="V226" s="4"/>
      <c r="W226" s="4"/>
      <c r="X226" s="3"/>
      <c r="Y226" s="3"/>
      <c r="Z226" s="4"/>
      <c r="AA226" s="3"/>
      <c r="AB226" s="4"/>
      <c r="AC226" s="3"/>
      <c r="AD226" s="4"/>
      <c r="AE226" s="3"/>
      <c r="AF226" s="4"/>
      <c r="AG226" s="3"/>
      <c r="AH226" s="4"/>
      <c r="BQ226" s="9">
        <f>SUM(R226)</f>
        <v>64</v>
      </c>
      <c r="BR226" s="1" t="s">
        <v>488</v>
      </c>
      <c r="BS226" s="5" t="s">
        <v>474</v>
      </c>
      <c r="BU226" s="2">
        <f t="shared" si="26"/>
        <v>64</v>
      </c>
      <c r="BV226" s="2">
        <f t="shared" si="27"/>
        <v>0</v>
      </c>
      <c r="BW226" s="2">
        <f t="shared" si="28"/>
        <v>0</v>
      </c>
      <c r="BX226" s="2">
        <f t="shared" si="34"/>
        <v>0</v>
      </c>
      <c r="BY226" s="2">
        <f t="shared" si="30"/>
        <v>0</v>
      </c>
      <c r="BZ226" s="2">
        <f t="shared" si="31"/>
        <v>0</v>
      </c>
      <c r="CA226" s="2">
        <f t="shared" si="32"/>
        <v>64</v>
      </c>
      <c r="CB226" s="2">
        <f t="shared" si="33"/>
        <v>0</v>
      </c>
    </row>
    <row r="227" spans="1:80">
      <c r="A227" s="5">
        <v>194</v>
      </c>
      <c r="B227" s="1" t="s">
        <v>253</v>
      </c>
      <c r="C227" s="1" t="s">
        <v>167</v>
      </c>
      <c r="D227" s="8">
        <v>61.64</v>
      </c>
      <c r="E227" s="3"/>
      <c r="F227" s="3"/>
      <c r="G227" s="4"/>
      <c r="H227" s="3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3">
        <v>0</v>
      </c>
      <c r="T227" s="4"/>
      <c r="U227" s="4"/>
      <c r="V227" s="4"/>
      <c r="W227" s="4"/>
      <c r="X227" s="3"/>
      <c r="Y227" s="3"/>
      <c r="Z227" s="4"/>
      <c r="AA227" s="3"/>
      <c r="AB227" s="4"/>
      <c r="AC227" s="3"/>
      <c r="AD227" s="4"/>
      <c r="AE227" s="3"/>
      <c r="AF227" s="4"/>
      <c r="AG227" s="3"/>
      <c r="AH227" s="4"/>
      <c r="AJ227" s="3"/>
      <c r="AK227" s="3"/>
      <c r="AL227" s="3"/>
      <c r="AM227" s="9"/>
      <c r="AN227" s="3"/>
      <c r="AO227" s="3"/>
      <c r="AP227" s="3"/>
      <c r="AQ227" s="9"/>
      <c r="AR227" s="4"/>
      <c r="AS227" s="3"/>
      <c r="AT227" s="4"/>
      <c r="AU227" s="3">
        <v>26.64</v>
      </c>
      <c r="AV227" s="3">
        <v>35</v>
      </c>
      <c r="AW227" s="4"/>
      <c r="AX227" s="4"/>
      <c r="AY227" s="4"/>
      <c r="AZ227" s="4"/>
      <c r="BA227" s="4"/>
      <c r="BB227" s="4"/>
      <c r="BC227" s="4"/>
      <c r="BD227" s="4"/>
      <c r="BE227" s="4"/>
      <c r="BF227" s="8"/>
      <c r="BG227" s="4"/>
      <c r="BH227" s="4"/>
      <c r="BI227" s="8"/>
      <c r="BQ227" s="9">
        <f>SUM(AU227,AV227)</f>
        <v>61.64</v>
      </c>
      <c r="BR227" s="1" t="s">
        <v>253</v>
      </c>
      <c r="BS227" s="5">
        <v>194</v>
      </c>
      <c r="BU227" s="2">
        <f t="shared" si="26"/>
        <v>35</v>
      </c>
      <c r="BV227" s="2">
        <f t="shared" si="27"/>
        <v>26.64</v>
      </c>
      <c r="BW227" s="2">
        <f t="shared" si="28"/>
        <v>0</v>
      </c>
      <c r="BX227" s="2">
        <f t="shared" si="34"/>
        <v>0</v>
      </c>
      <c r="BY227" s="2">
        <f t="shared" si="30"/>
        <v>0</v>
      </c>
      <c r="BZ227" s="2">
        <f t="shared" si="31"/>
        <v>0</v>
      </c>
      <c r="CA227" s="2">
        <f t="shared" si="32"/>
        <v>61.64</v>
      </c>
      <c r="CB227" s="2">
        <f t="shared" si="33"/>
        <v>0</v>
      </c>
    </row>
    <row r="228" spans="1:80">
      <c r="A228" s="5">
        <v>195</v>
      </c>
      <c r="B228" s="1" t="s">
        <v>472</v>
      </c>
      <c r="C228" s="1" t="s">
        <v>473</v>
      </c>
      <c r="D228" s="8">
        <v>61.600000000000009</v>
      </c>
      <c r="H228" s="4"/>
      <c r="I228" s="4"/>
      <c r="J228" s="4"/>
      <c r="K228" s="4"/>
      <c r="L228" s="4"/>
      <c r="M228" s="4"/>
      <c r="N228" s="3">
        <v>61.600000000000009</v>
      </c>
      <c r="O228" s="4"/>
      <c r="P228" s="4"/>
      <c r="Q228" s="4"/>
      <c r="R228" s="4"/>
      <c r="S228" s="4"/>
      <c r="T228" s="4"/>
      <c r="U228" s="4"/>
      <c r="V228" s="4"/>
      <c r="W228" s="4"/>
      <c r="X228" s="3"/>
      <c r="Y228" s="3"/>
      <c r="Z228" s="4"/>
      <c r="AA228" s="3"/>
      <c r="AB228" s="4"/>
      <c r="AC228" s="3"/>
      <c r="AD228" s="4"/>
      <c r="AE228" s="3"/>
      <c r="AF228" s="4"/>
      <c r="AG228" s="3"/>
      <c r="AH228" s="4"/>
      <c r="BQ228" s="9">
        <f>SUM(N228)</f>
        <v>61.600000000000009</v>
      </c>
      <c r="BR228" s="1" t="s">
        <v>472</v>
      </c>
      <c r="BS228" s="5">
        <v>195</v>
      </c>
      <c r="BU228" s="2">
        <f t="shared" si="26"/>
        <v>61.600000000000009</v>
      </c>
      <c r="BV228" s="2">
        <f t="shared" si="27"/>
        <v>0</v>
      </c>
      <c r="BW228" s="2">
        <f t="shared" si="28"/>
        <v>0</v>
      </c>
      <c r="BX228" s="2">
        <f t="shared" si="34"/>
        <v>0</v>
      </c>
      <c r="BY228" s="2">
        <f t="shared" si="30"/>
        <v>0</v>
      </c>
      <c r="BZ228" s="2">
        <f t="shared" si="31"/>
        <v>0</v>
      </c>
      <c r="CA228" s="2">
        <f t="shared" si="32"/>
        <v>61.600000000000009</v>
      </c>
      <c r="CB228" s="2">
        <f t="shared" si="33"/>
        <v>0</v>
      </c>
    </row>
    <row r="229" spans="1:80">
      <c r="A229" s="5">
        <v>196</v>
      </c>
      <c r="B229" s="1" t="s">
        <v>313</v>
      </c>
      <c r="C229" s="1" t="s">
        <v>314</v>
      </c>
      <c r="D229" s="8">
        <v>61.56</v>
      </c>
      <c r="E229" s="3"/>
      <c r="F229" s="3"/>
      <c r="H229" s="3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3"/>
      <c r="Y229" s="3"/>
      <c r="Z229" s="3">
        <v>61.56</v>
      </c>
      <c r="AA229" s="3"/>
      <c r="AB229" s="3"/>
      <c r="AC229" s="3"/>
      <c r="AD229" s="3"/>
      <c r="AE229" s="3"/>
      <c r="AF229" s="3"/>
      <c r="AG229" s="3"/>
      <c r="AH229" s="3"/>
      <c r="AS229" s="3"/>
      <c r="AV229" s="3">
        <v>0</v>
      </c>
      <c r="BQ229" s="9">
        <f>SUM(Z229)</f>
        <v>61.56</v>
      </c>
      <c r="BR229" s="1" t="s">
        <v>313</v>
      </c>
      <c r="BS229" s="5">
        <v>196</v>
      </c>
      <c r="BU229" s="2">
        <f t="shared" si="26"/>
        <v>61.56</v>
      </c>
      <c r="BV229" s="2">
        <f t="shared" si="27"/>
        <v>0</v>
      </c>
      <c r="BW229" s="2">
        <f t="shared" si="28"/>
        <v>0</v>
      </c>
      <c r="BX229" s="2">
        <f t="shared" si="34"/>
        <v>0</v>
      </c>
      <c r="BY229" s="2">
        <f t="shared" si="30"/>
        <v>0</v>
      </c>
      <c r="BZ229" s="2">
        <f t="shared" si="31"/>
        <v>0</v>
      </c>
      <c r="CA229" s="2">
        <f t="shared" si="32"/>
        <v>61.56</v>
      </c>
      <c r="CB229" s="2">
        <f t="shared" si="33"/>
        <v>0</v>
      </c>
    </row>
    <row r="230" spans="1:80">
      <c r="A230" s="5">
        <v>197</v>
      </c>
      <c r="B230" s="1" t="s">
        <v>475</v>
      </c>
      <c r="C230" s="1" t="s">
        <v>341</v>
      </c>
      <c r="D230" s="8">
        <v>61.32</v>
      </c>
      <c r="H230" s="4"/>
      <c r="I230" s="4"/>
      <c r="J230" s="4"/>
      <c r="K230" s="4"/>
      <c r="L230" s="4"/>
      <c r="M230" s="4"/>
      <c r="N230" s="3">
        <v>61.32</v>
      </c>
      <c r="O230" s="4"/>
      <c r="P230" s="4"/>
      <c r="Q230" s="4"/>
      <c r="R230" s="4"/>
      <c r="S230" s="4"/>
      <c r="T230" s="4"/>
      <c r="U230" s="4"/>
      <c r="V230" s="4"/>
      <c r="W230" s="4"/>
      <c r="X230" s="3"/>
      <c r="Y230" s="3"/>
      <c r="Z230" s="4"/>
      <c r="AA230" s="3"/>
      <c r="AB230" s="4"/>
      <c r="AC230" s="3"/>
      <c r="AD230" s="4"/>
      <c r="AE230" s="3"/>
      <c r="AF230" s="4"/>
      <c r="AG230" s="3"/>
      <c r="AH230" s="4"/>
      <c r="BQ230" s="9">
        <f>SUM(N230)</f>
        <v>61.32</v>
      </c>
      <c r="BR230" s="1" t="s">
        <v>475</v>
      </c>
      <c r="BS230" s="5">
        <v>197</v>
      </c>
      <c r="BU230" s="2">
        <f t="shared" si="26"/>
        <v>61.32</v>
      </c>
      <c r="BV230" s="2">
        <f t="shared" si="27"/>
        <v>0</v>
      </c>
      <c r="BW230" s="2">
        <f t="shared" si="28"/>
        <v>0</v>
      </c>
      <c r="BX230" s="2">
        <f t="shared" si="34"/>
        <v>0</v>
      </c>
      <c r="BY230" s="2">
        <f t="shared" si="30"/>
        <v>0</v>
      </c>
      <c r="BZ230" s="2">
        <f t="shared" si="31"/>
        <v>0</v>
      </c>
      <c r="CA230" s="2">
        <f t="shared" si="32"/>
        <v>61.32</v>
      </c>
      <c r="CB230" s="2">
        <f t="shared" si="33"/>
        <v>0</v>
      </c>
    </row>
    <row r="231" spans="1:80">
      <c r="A231" s="5">
        <v>198</v>
      </c>
      <c r="B231" s="1" t="s">
        <v>515</v>
      </c>
      <c r="C231" s="1" t="s">
        <v>232</v>
      </c>
      <c r="D231" s="8">
        <v>61.16</v>
      </c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3"/>
      <c r="Y231" s="3">
        <v>61.16</v>
      </c>
      <c r="Z231" s="4"/>
      <c r="AA231" s="3"/>
      <c r="AB231" s="4"/>
      <c r="AC231" s="3"/>
      <c r="AD231" s="4"/>
      <c r="AE231" s="3"/>
      <c r="AF231" s="4"/>
      <c r="AG231" s="3"/>
      <c r="AH231" s="4"/>
      <c r="BQ231" s="9">
        <f>SUM(Y231)</f>
        <v>61.16</v>
      </c>
      <c r="BR231" s="1" t="s">
        <v>515</v>
      </c>
      <c r="BS231" s="5">
        <v>198</v>
      </c>
      <c r="BU231" s="2">
        <f t="shared" si="26"/>
        <v>61.16</v>
      </c>
      <c r="BV231" s="2">
        <f t="shared" si="27"/>
        <v>0</v>
      </c>
      <c r="BW231" s="2">
        <f t="shared" si="28"/>
        <v>0</v>
      </c>
      <c r="BX231" s="2">
        <f t="shared" si="34"/>
        <v>0</v>
      </c>
      <c r="BY231" s="2">
        <f t="shared" si="30"/>
        <v>0</v>
      </c>
      <c r="BZ231" s="2">
        <f t="shared" si="31"/>
        <v>0</v>
      </c>
      <c r="CA231" s="2">
        <f t="shared" si="32"/>
        <v>61.16</v>
      </c>
      <c r="CB231" s="2">
        <f t="shared" si="33"/>
        <v>0</v>
      </c>
    </row>
    <row r="232" spans="1:80">
      <c r="A232" s="5">
        <v>199</v>
      </c>
      <c r="B232" s="1" t="s">
        <v>517</v>
      </c>
      <c r="C232" s="1" t="s">
        <v>39</v>
      </c>
      <c r="D232" s="8">
        <v>60.28</v>
      </c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3"/>
      <c r="Y232" s="3">
        <v>60.28</v>
      </c>
      <c r="Z232" s="4"/>
      <c r="AA232" s="3"/>
      <c r="AB232" s="4"/>
      <c r="AC232" s="3"/>
      <c r="AD232" s="4"/>
      <c r="AE232" s="3"/>
      <c r="AF232" s="4"/>
      <c r="AG232" s="3"/>
      <c r="AH232" s="4"/>
      <c r="BQ232" s="9">
        <f>SUM(Y232)</f>
        <v>60.28</v>
      </c>
      <c r="BR232" s="1" t="s">
        <v>517</v>
      </c>
      <c r="BS232" s="5">
        <v>199</v>
      </c>
      <c r="BU232" s="2">
        <f t="shared" si="26"/>
        <v>60.28</v>
      </c>
      <c r="BV232" s="2">
        <f t="shared" si="27"/>
        <v>0</v>
      </c>
      <c r="BW232" s="2">
        <f t="shared" si="28"/>
        <v>0</v>
      </c>
      <c r="BX232" s="2">
        <f t="shared" si="34"/>
        <v>0</v>
      </c>
      <c r="BY232" s="2">
        <f t="shared" si="30"/>
        <v>0</v>
      </c>
      <c r="BZ232" s="2">
        <f t="shared" si="31"/>
        <v>0</v>
      </c>
      <c r="CA232" s="2">
        <f t="shared" si="32"/>
        <v>60.28</v>
      </c>
      <c r="CB232" s="2">
        <f t="shared" si="33"/>
        <v>0</v>
      </c>
    </row>
    <row r="233" spans="1:80">
      <c r="A233" s="5">
        <v>200</v>
      </c>
      <c r="B233" s="1" t="s">
        <v>518</v>
      </c>
      <c r="C233" s="1" t="s">
        <v>150</v>
      </c>
      <c r="D233" s="8">
        <v>58.96</v>
      </c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3"/>
      <c r="Y233" s="3">
        <v>58.96</v>
      </c>
      <c r="Z233" s="4"/>
      <c r="AA233" s="3"/>
      <c r="AB233" s="4"/>
      <c r="AC233" s="3"/>
      <c r="AD233" s="4"/>
      <c r="AE233" s="3"/>
      <c r="AF233" s="4"/>
      <c r="AG233" s="3"/>
      <c r="AH233" s="4"/>
      <c r="BQ233" s="9">
        <f>SUM(Y233)</f>
        <v>58.96</v>
      </c>
      <c r="BR233" s="1" t="s">
        <v>518</v>
      </c>
      <c r="BS233" s="5">
        <v>200</v>
      </c>
      <c r="BU233" s="2">
        <f t="shared" si="26"/>
        <v>58.96</v>
      </c>
      <c r="BV233" s="2">
        <f t="shared" si="27"/>
        <v>0</v>
      </c>
      <c r="BW233" s="2">
        <f t="shared" si="28"/>
        <v>0</v>
      </c>
      <c r="BX233" s="2">
        <f t="shared" si="34"/>
        <v>0</v>
      </c>
      <c r="BY233" s="2">
        <f t="shared" si="30"/>
        <v>0</v>
      </c>
      <c r="BZ233" s="2">
        <f t="shared" si="31"/>
        <v>0</v>
      </c>
      <c r="CA233" s="2">
        <f t="shared" si="32"/>
        <v>58.96</v>
      </c>
      <c r="CB233" s="2">
        <f t="shared" si="33"/>
        <v>0</v>
      </c>
    </row>
    <row r="234" spans="1:80">
      <c r="A234" s="5">
        <v>201</v>
      </c>
      <c r="B234" s="1" t="s">
        <v>510</v>
      </c>
      <c r="C234" s="1" t="s">
        <v>511</v>
      </c>
      <c r="D234" s="8">
        <v>58.24</v>
      </c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3">
        <v>58.24</v>
      </c>
      <c r="Y234" s="3"/>
      <c r="Z234" s="4"/>
      <c r="AA234" s="3"/>
      <c r="AB234" s="4"/>
      <c r="AC234" s="3"/>
      <c r="AD234" s="4"/>
      <c r="AE234" s="3"/>
      <c r="AF234" s="4"/>
      <c r="AG234" s="3"/>
      <c r="AH234" s="4"/>
      <c r="BQ234" s="9">
        <f>SUM(X234)</f>
        <v>58.24</v>
      </c>
      <c r="BR234" s="1" t="s">
        <v>510</v>
      </c>
      <c r="BS234" s="5">
        <v>201</v>
      </c>
      <c r="BU234" s="2">
        <f t="shared" si="26"/>
        <v>58.24</v>
      </c>
      <c r="BV234" s="2">
        <f t="shared" si="27"/>
        <v>0</v>
      </c>
      <c r="BW234" s="2">
        <f t="shared" si="28"/>
        <v>0</v>
      </c>
      <c r="BX234" s="2">
        <f t="shared" si="34"/>
        <v>0</v>
      </c>
      <c r="BY234" s="2">
        <f t="shared" si="30"/>
        <v>0</v>
      </c>
      <c r="BZ234" s="2">
        <f t="shared" si="31"/>
        <v>0</v>
      </c>
      <c r="CA234" s="2">
        <f t="shared" si="32"/>
        <v>58.24</v>
      </c>
      <c r="CB234" s="2">
        <f t="shared" si="33"/>
        <v>0</v>
      </c>
    </row>
    <row r="235" spans="1:80">
      <c r="A235" s="5">
        <v>202</v>
      </c>
      <c r="B235" s="1" t="s">
        <v>306</v>
      </c>
      <c r="C235" s="1" t="s">
        <v>270</v>
      </c>
      <c r="D235" s="8">
        <v>58.14</v>
      </c>
      <c r="E235" s="3"/>
      <c r="F235" s="3"/>
      <c r="H235" s="3"/>
      <c r="I235" s="4"/>
      <c r="J235" s="4"/>
      <c r="K235" s="4"/>
      <c r="L235" s="4"/>
      <c r="M235" s="5">
        <v>58.14</v>
      </c>
      <c r="N235" s="4"/>
      <c r="O235" s="3"/>
      <c r="P235" s="4"/>
      <c r="Q235" s="4"/>
      <c r="R235" s="4"/>
      <c r="S235" s="4"/>
      <c r="T235" s="4"/>
      <c r="U235" s="4"/>
      <c r="V235" s="4"/>
      <c r="W235" s="4"/>
      <c r="X235" s="3">
        <v>0</v>
      </c>
      <c r="Y235" s="3"/>
      <c r="Z235" s="4"/>
      <c r="AA235" s="3"/>
      <c r="AB235" s="4"/>
      <c r="AC235" s="3"/>
      <c r="AD235" s="4"/>
      <c r="AE235" s="3"/>
      <c r="AF235" s="4"/>
      <c r="AG235" s="3"/>
      <c r="AH235" s="4"/>
      <c r="AS235" s="3"/>
      <c r="BQ235" s="9">
        <f>SUM(M235)</f>
        <v>58.14</v>
      </c>
      <c r="BR235" s="1" t="s">
        <v>306</v>
      </c>
      <c r="BS235" s="5">
        <v>202</v>
      </c>
      <c r="BU235" s="2">
        <f t="shared" si="26"/>
        <v>58.14</v>
      </c>
      <c r="BV235" s="2">
        <f t="shared" si="27"/>
        <v>0</v>
      </c>
      <c r="BW235" s="2">
        <f t="shared" si="28"/>
        <v>0</v>
      </c>
      <c r="BX235" s="2">
        <f t="shared" si="34"/>
        <v>0</v>
      </c>
      <c r="BY235" s="2">
        <f t="shared" si="30"/>
        <v>0</v>
      </c>
      <c r="BZ235" s="2">
        <f t="shared" si="31"/>
        <v>0</v>
      </c>
      <c r="CA235" s="2">
        <f t="shared" si="32"/>
        <v>58.14</v>
      </c>
      <c r="CB235" s="2">
        <f t="shared" si="33"/>
        <v>0</v>
      </c>
    </row>
    <row r="236" spans="1:80">
      <c r="A236" s="5">
        <v>203</v>
      </c>
      <c r="B236" s="1" t="s">
        <v>519</v>
      </c>
      <c r="C236" s="1" t="s">
        <v>348</v>
      </c>
      <c r="D236" s="8">
        <v>57.2</v>
      </c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3"/>
      <c r="Y236" s="3">
        <v>57.2</v>
      </c>
      <c r="Z236" s="4"/>
      <c r="AA236" s="3"/>
      <c r="AB236" s="4"/>
      <c r="AC236" s="3"/>
      <c r="AD236" s="4"/>
      <c r="AE236" s="3"/>
      <c r="AF236" s="4"/>
      <c r="AG236" s="3"/>
      <c r="AH236" s="4"/>
      <c r="BQ236" s="9">
        <f>SUM(Y236)</f>
        <v>57.2</v>
      </c>
      <c r="BR236" s="1" t="s">
        <v>519</v>
      </c>
      <c r="BS236" s="5">
        <v>203</v>
      </c>
      <c r="BU236" s="2">
        <f t="shared" si="26"/>
        <v>57.2</v>
      </c>
      <c r="BV236" s="2">
        <f t="shared" si="27"/>
        <v>0</v>
      </c>
      <c r="BW236" s="2">
        <f t="shared" si="28"/>
        <v>0</v>
      </c>
      <c r="BX236" s="2">
        <f t="shared" si="34"/>
        <v>0</v>
      </c>
      <c r="BY236" s="2">
        <f t="shared" si="30"/>
        <v>0</v>
      </c>
      <c r="BZ236" s="2">
        <f t="shared" si="31"/>
        <v>0</v>
      </c>
      <c r="CA236" s="2">
        <f t="shared" si="32"/>
        <v>57.2</v>
      </c>
      <c r="CB236" s="2">
        <f t="shared" si="33"/>
        <v>0</v>
      </c>
    </row>
    <row r="237" spans="1:80">
      <c r="A237" s="5">
        <v>204</v>
      </c>
      <c r="B237" s="1" t="s">
        <v>379</v>
      </c>
      <c r="C237" s="1" t="s">
        <v>211</v>
      </c>
      <c r="D237" s="8">
        <v>56</v>
      </c>
      <c r="E237" s="3"/>
      <c r="F237" s="3"/>
      <c r="H237" s="3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3"/>
      <c r="Y237" s="3"/>
      <c r="Z237" s="4"/>
      <c r="AA237" s="3"/>
      <c r="AB237" s="4"/>
      <c r="AC237" s="3"/>
      <c r="AD237" s="4"/>
      <c r="AE237" s="3"/>
      <c r="AF237" s="4"/>
      <c r="AG237" s="3"/>
      <c r="AH237" s="4"/>
      <c r="AX237" s="3">
        <v>56</v>
      </c>
      <c r="BQ237" s="9">
        <f>SUM(AX237)</f>
        <v>56</v>
      </c>
      <c r="BR237" s="1" t="s">
        <v>379</v>
      </c>
      <c r="BS237" s="5">
        <v>204</v>
      </c>
      <c r="BU237" s="2">
        <f t="shared" si="26"/>
        <v>56</v>
      </c>
      <c r="BV237" s="2">
        <f t="shared" si="27"/>
        <v>0</v>
      </c>
      <c r="BW237" s="2">
        <f t="shared" si="28"/>
        <v>0</v>
      </c>
      <c r="BX237" s="2">
        <f t="shared" si="34"/>
        <v>0</v>
      </c>
      <c r="BY237" s="2">
        <f t="shared" si="30"/>
        <v>0</v>
      </c>
      <c r="BZ237" s="2">
        <f t="shared" si="31"/>
        <v>0</v>
      </c>
      <c r="CA237" s="2">
        <f t="shared" si="32"/>
        <v>56</v>
      </c>
      <c r="CB237" s="2">
        <f t="shared" si="33"/>
        <v>0</v>
      </c>
    </row>
    <row r="238" spans="1:80">
      <c r="A238" s="5" t="s">
        <v>106</v>
      </c>
      <c r="B238" s="1" t="s">
        <v>402</v>
      </c>
      <c r="C238" s="1" t="s">
        <v>256</v>
      </c>
      <c r="D238" s="8">
        <v>55.4268</v>
      </c>
      <c r="E238" s="3"/>
      <c r="F238" s="3"/>
      <c r="H238" s="3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3"/>
      <c r="Y238" s="3"/>
      <c r="Z238" s="4"/>
      <c r="AA238" s="3"/>
      <c r="AB238" s="4"/>
      <c r="AC238" s="3"/>
      <c r="AD238" s="4"/>
      <c r="AE238" s="3"/>
      <c r="AF238" s="4"/>
      <c r="AG238" s="3"/>
      <c r="AH238" s="4"/>
      <c r="BJ238" s="5"/>
      <c r="BK238" s="5"/>
      <c r="BL238" s="5"/>
      <c r="BM238" s="5"/>
      <c r="BO238" s="3">
        <v>55.4268</v>
      </c>
      <c r="BQ238" s="9">
        <f>SUM(BO238)</f>
        <v>55.4268</v>
      </c>
      <c r="BR238" s="1" t="s">
        <v>402</v>
      </c>
      <c r="BS238" s="5" t="s">
        <v>106</v>
      </c>
      <c r="BU238" s="2">
        <f t="shared" si="26"/>
        <v>55.4268</v>
      </c>
      <c r="BV238" s="2">
        <f t="shared" si="27"/>
        <v>0</v>
      </c>
      <c r="BW238" s="2">
        <f t="shared" si="28"/>
        <v>0</v>
      </c>
      <c r="BX238" s="2">
        <f t="shared" si="34"/>
        <v>0</v>
      </c>
      <c r="BY238" s="2">
        <f t="shared" si="30"/>
        <v>0</v>
      </c>
      <c r="BZ238" s="2">
        <f t="shared" si="31"/>
        <v>0</v>
      </c>
      <c r="CA238" s="2">
        <f t="shared" si="32"/>
        <v>55.4268</v>
      </c>
      <c r="CB238" s="2">
        <f t="shared" si="33"/>
        <v>0</v>
      </c>
    </row>
    <row r="239" spans="1:80">
      <c r="A239" s="5" t="s">
        <v>106</v>
      </c>
      <c r="B239" s="1" t="s">
        <v>403</v>
      </c>
      <c r="C239" s="1" t="s">
        <v>404</v>
      </c>
      <c r="D239" s="8">
        <v>55.255200000000002</v>
      </c>
      <c r="E239" s="3"/>
      <c r="F239" s="3"/>
      <c r="H239" s="3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3"/>
      <c r="Y239" s="3"/>
      <c r="Z239" s="4"/>
      <c r="AA239" s="3"/>
      <c r="AB239" s="4"/>
      <c r="AC239" s="3"/>
      <c r="AD239" s="4"/>
      <c r="AE239" s="3"/>
      <c r="AF239" s="4"/>
      <c r="AG239" s="3"/>
      <c r="AH239" s="4"/>
      <c r="BO239" s="3">
        <v>55.255200000000002</v>
      </c>
      <c r="BQ239" s="9">
        <f>SUM(BO239)</f>
        <v>55.255200000000002</v>
      </c>
      <c r="BR239" s="1" t="s">
        <v>403</v>
      </c>
      <c r="BS239" s="5" t="s">
        <v>106</v>
      </c>
      <c r="BU239" s="2">
        <f t="shared" si="26"/>
        <v>55.255200000000002</v>
      </c>
      <c r="BV239" s="2">
        <f t="shared" si="27"/>
        <v>0</v>
      </c>
      <c r="BW239" s="2">
        <f t="shared" si="28"/>
        <v>0</v>
      </c>
      <c r="BX239" s="2">
        <f t="shared" si="34"/>
        <v>0</v>
      </c>
      <c r="BY239" s="2">
        <f t="shared" si="30"/>
        <v>0</v>
      </c>
      <c r="BZ239" s="2">
        <f t="shared" si="31"/>
        <v>0</v>
      </c>
      <c r="CA239" s="2">
        <f t="shared" si="32"/>
        <v>55.255200000000002</v>
      </c>
      <c r="CB239" s="2">
        <f t="shared" si="33"/>
        <v>0</v>
      </c>
    </row>
    <row r="240" spans="1:80">
      <c r="A240" s="5">
        <v>205</v>
      </c>
      <c r="B240" s="1" t="s">
        <v>330</v>
      </c>
      <c r="C240" s="1" t="s">
        <v>232</v>
      </c>
      <c r="D240" s="8">
        <v>55.25</v>
      </c>
      <c r="E240" s="3"/>
      <c r="F240" s="3"/>
      <c r="H240" s="3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3"/>
      <c r="Y240" s="3"/>
      <c r="Z240" s="4"/>
      <c r="AA240" s="3"/>
      <c r="AB240" s="4"/>
      <c r="AC240" s="3"/>
      <c r="AD240" s="4"/>
      <c r="AE240" s="3"/>
      <c r="AF240" s="4"/>
      <c r="AG240" s="3"/>
      <c r="AH240" s="4"/>
      <c r="AR240" s="3">
        <v>55.25</v>
      </c>
      <c r="AS240" s="3"/>
      <c r="BQ240" s="9">
        <f>SUM(AR240)</f>
        <v>55.25</v>
      </c>
      <c r="BR240" s="1" t="s">
        <v>330</v>
      </c>
      <c r="BS240" s="5">
        <v>205</v>
      </c>
      <c r="BU240" s="2">
        <f t="shared" si="26"/>
        <v>55.25</v>
      </c>
      <c r="BV240" s="2">
        <f t="shared" si="27"/>
        <v>0</v>
      </c>
      <c r="BW240" s="2">
        <f t="shared" si="28"/>
        <v>0</v>
      </c>
      <c r="BX240" s="2">
        <f t="shared" si="34"/>
        <v>0</v>
      </c>
      <c r="BY240" s="2">
        <f t="shared" si="30"/>
        <v>0</v>
      </c>
      <c r="BZ240" s="2">
        <f t="shared" si="31"/>
        <v>0</v>
      </c>
      <c r="CA240" s="2">
        <f t="shared" si="32"/>
        <v>55.25</v>
      </c>
      <c r="CB240" s="2">
        <f t="shared" si="33"/>
        <v>0</v>
      </c>
    </row>
    <row r="241" spans="1:80">
      <c r="A241" s="5">
        <v>205</v>
      </c>
      <c r="B241" s="1" t="s">
        <v>376</v>
      </c>
      <c r="C241" s="1" t="s">
        <v>377</v>
      </c>
      <c r="D241" s="8">
        <v>55.25</v>
      </c>
      <c r="E241" s="3"/>
      <c r="F241" s="3"/>
      <c r="H241" s="3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3"/>
      <c r="Y241" s="3"/>
      <c r="Z241" s="4"/>
      <c r="AA241" s="3"/>
      <c r="AB241" s="4"/>
      <c r="AC241" s="3"/>
      <c r="AD241" s="4"/>
      <c r="AE241" s="3"/>
      <c r="AF241" s="4"/>
      <c r="AG241" s="3"/>
      <c r="AH241" s="4"/>
      <c r="AY241" s="3">
        <v>55.25</v>
      </c>
      <c r="BQ241" s="9">
        <f>SUM(AY241)</f>
        <v>55.25</v>
      </c>
      <c r="BR241" s="1" t="s">
        <v>376</v>
      </c>
      <c r="BS241" s="5">
        <v>205</v>
      </c>
      <c r="BU241" s="2">
        <f t="shared" si="26"/>
        <v>55.25</v>
      </c>
      <c r="BV241" s="2">
        <f t="shared" si="27"/>
        <v>0</v>
      </c>
      <c r="BW241" s="2">
        <f t="shared" si="28"/>
        <v>0</v>
      </c>
      <c r="BX241" s="2">
        <f t="shared" si="34"/>
        <v>0</v>
      </c>
      <c r="BY241" s="2">
        <f t="shared" si="30"/>
        <v>0</v>
      </c>
      <c r="BZ241" s="2">
        <f t="shared" si="31"/>
        <v>0</v>
      </c>
      <c r="CA241" s="2">
        <f t="shared" si="32"/>
        <v>55.25</v>
      </c>
      <c r="CB241" s="2">
        <f t="shared" si="33"/>
        <v>0</v>
      </c>
    </row>
    <row r="242" spans="1:80">
      <c r="A242" s="5">
        <v>207</v>
      </c>
      <c r="B242" s="1" t="s">
        <v>503</v>
      </c>
      <c r="C242" s="1" t="s">
        <v>504</v>
      </c>
      <c r="D242" s="8">
        <v>55.000000000000007</v>
      </c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3">
        <v>55.000000000000007</v>
      </c>
      <c r="X242" s="3"/>
      <c r="Y242" s="3"/>
      <c r="Z242" s="4"/>
      <c r="AA242" s="3"/>
      <c r="AB242" s="4"/>
      <c r="AC242" s="3"/>
      <c r="AD242" s="4"/>
      <c r="AE242" s="3"/>
      <c r="AF242" s="4"/>
      <c r="AG242" s="3"/>
      <c r="AH242" s="4"/>
      <c r="BQ242" s="9">
        <f>SUM(W242)</f>
        <v>55.000000000000007</v>
      </c>
      <c r="BR242" s="1" t="s">
        <v>503</v>
      </c>
      <c r="BS242" s="5">
        <v>207</v>
      </c>
      <c r="BU242" s="2">
        <f t="shared" si="26"/>
        <v>55.000000000000007</v>
      </c>
      <c r="BV242" s="2">
        <f t="shared" si="27"/>
        <v>0</v>
      </c>
      <c r="BW242" s="2">
        <f t="shared" si="28"/>
        <v>0</v>
      </c>
      <c r="BX242" s="2">
        <f t="shared" si="34"/>
        <v>0</v>
      </c>
      <c r="BY242" s="2">
        <f t="shared" si="30"/>
        <v>0</v>
      </c>
      <c r="BZ242" s="2">
        <f t="shared" si="31"/>
        <v>0</v>
      </c>
      <c r="CA242" s="2">
        <f t="shared" si="32"/>
        <v>55.000000000000007</v>
      </c>
      <c r="CB242" s="2">
        <f t="shared" si="33"/>
        <v>0</v>
      </c>
    </row>
    <row r="243" spans="1:80">
      <c r="A243" s="5">
        <v>208</v>
      </c>
      <c r="B243" s="1" t="s">
        <v>333</v>
      </c>
      <c r="C243" s="1" t="s">
        <v>122</v>
      </c>
      <c r="D243" s="8">
        <v>53.75</v>
      </c>
      <c r="E243" s="3"/>
      <c r="F243" s="3"/>
      <c r="H243" s="3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3"/>
      <c r="Y243" s="3"/>
      <c r="Z243" s="4"/>
      <c r="AA243" s="3"/>
      <c r="AB243" s="4"/>
      <c r="AC243" s="3"/>
      <c r="AD243" s="4"/>
      <c r="AE243" s="3"/>
      <c r="AF243" s="4"/>
      <c r="AG243" s="3"/>
      <c r="AH243" s="4"/>
      <c r="AR243" s="3">
        <v>53.75</v>
      </c>
      <c r="AS243" s="3"/>
      <c r="BQ243" s="9">
        <f>SUM(AR243)</f>
        <v>53.75</v>
      </c>
      <c r="BR243" s="1" t="s">
        <v>333</v>
      </c>
      <c r="BS243" s="5">
        <v>208</v>
      </c>
      <c r="BU243" s="2">
        <f t="shared" si="26"/>
        <v>53.75</v>
      </c>
      <c r="BV243" s="2">
        <f t="shared" si="27"/>
        <v>0</v>
      </c>
      <c r="BW243" s="2">
        <f t="shared" si="28"/>
        <v>0</v>
      </c>
      <c r="BX243" s="2">
        <f t="shared" si="34"/>
        <v>0</v>
      </c>
      <c r="BY243" s="2">
        <f t="shared" si="30"/>
        <v>0</v>
      </c>
      <c r="BZ243" s="2">
        <f t="shared" si="31"/>
        <v>0</v>
      </c>
      <c r="CA243" s="2">
        <f t="shared" si="32"/>
        <v>53.75</v>
      </c>
      <c r="CB243" s="2">
        <f t="shared" si="33"/>
        <v>0</v>
      </c>
    </row>
    <row r="244" spans="1:80">
      <c r="A244" s="5">
        <v>209</v>
      </c>
      <c r="B244" s="1" t="s">
        <v>498</v>
      </c>
      <c r="C244" s="1" t="s">
        <v>499</v>
      </c>
      <c r="D244" s="8">
        <v>53.28</v>
      </c>
      <c r="U244" s="5">
        <v>53.28</v>
      </c>
      <c r="X244" s="3">
        <v>0</v>
      </c>
      <c r="Y244" s="3"/>
      <c r="AA244" s="3"/>
      <c r="AC244" s="3"/>
      <c r="AE244" s="3"/>
      <c r="AG244" s="3"/>
      <c r="AI244" s="5"/>
      <c r="BJ244" s="5"/>
      <c r="BK244" s="5"/>
      <c r="BL244" s="5"/>
      <c r="BM244" s="5"/>
      <c r="BQ244" s="9">
        <f>SUM(U244)</f>
        <v>53.28</v>
      </c>
      <c r="BR244" s="1" t="s">
        <v>498</v>
      </c>
      <c r="BS244" s="5">
        <v>209</v>
      </c>
      <c r="BU244" s="2">
        <f t="shared" si="26"/>
        <v>53.28</v>
      </c>
      <c r="BV244" s="2">
        <f t="shared" si="27"/>
        <v>0</v>
      </c>
      <c r="BW244" s="2">
        <f t="shared" si="28"/>
        <v>0</v>
      </c>
      <c r="BX244" s="2">
        <f t="shared" si="34"/>
        <v>0</v>
      </c>
      <c r="BY244" s="2">
        <f t="shared" si="30"/>
        <v>0</v>
      </c>
      <c r="BZ244" s="2">
        <f t="shared" si="31"/>
        <v>0</v>
      </c>
      <c r="CA244" s="2">
        <f t="shared" si="32"/>
        <v>53.28</v>
      </c>
      <c r="CB244" s="2">
        <f t="shared" si="33"/>
        <v>0</v>
      </c>
    </row>
    <row r="245" spans="1:80">
      <c r="A245" s="5">
        <v>210</v>
      </c>
      <c r="B245" s="1" t="s">
        <v>349</v>
      </c>
      <c r="C245" s="1" t="s">
        <v>42</v>
      </c>
      <c r="D245" s="8">
        <v>52</v>
      </c>
      <c r="E245" s="3"/>
      <c r="F245" s="3"/>
      <c r="H245" s="3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3"/>
      <c r="Y245" s="3"/>
      <c r="Z245" s="4"/>
      <c r="AA245" s="3"/>
      <c r="AB245" s="4"/>
      <c r="AC245" s="3"/>
      <c r="AD245" s="4"/>
      <c r="AE245" s="3"/>
      <c r="AF245" s="4"/>
      <c r="AG245" s="3"/>
      <c r="AH245" s="4"/>
      <c r="AT245" s="3">
        <v>52</v>
      </c>
      <c r="BQ245" s="9">
        <f>SUM(AT245)</f>
        <v>52</v>
      </c>
      <c r="BR245" s="1" t="s">
        <v>349</v>
      </c>
      <c r="BS245" s="5">
        <v>210</v>
      </c>
      <c r="BU245" s="2">
        <f t="shared" si="26"/>
        <v>52</v>
      </c>
      <c r="BV245" s="2">
        <f t="shared" si="27"/>
        <v>0</v>
      </c>
      <c r="BW245" s="2">
        <f t="shared" si="28"/>
        <v>0</v>
      </c>
      <c r="BX245" s="2">
        <f t="shared" si="34"/>
        <v>0</v>
      </c>
      <c r="BY245" s="2">
        <f t="shared" si="30"/>
        <v>0</v>
      </c>
      <c r="BZ245" s="2">
        <f t="shared" si="31"/>
        <v>0</v>
      </c>
      <c r="CA245" s="2">
        <f t="shared" si="32"/>
        <v>52</v>
      </c>
      <c r="CB245" s="2">
        <f t="shared" si="33"/>
        <v>0</v>
      </c>
    </row>
    <row r="246" spans="1:80">
      <c r="A246" s="5">
        <v>211</v>
      </c>
      <c r="B246" s="1" t="s">
        <v>353</v>
      </c>
      <c r="C246" s="1" t="s">
        <v>42</v>
      </c>
      <c r="D246" s="8">
        <v>51.52</v>
      </c>
      <c r="E246" s="3"/>
      <c r="F246" s="3"/>
      <c r="H246" s="3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3"/>
      <c r="Y246" s="3"/>
      <c r="Z246" s="4"/>
      <c r="AA246" s="3"/>
      <c r="AB246" s="4"/>
      <c r="AC246" s="3"/>
      <c r="AD246" s="4"/>
      <c r="AE246" s="3"/>
      <c r="AF246" s="4"/>
      <c r="AG246" s="3"/>
      <c r="AH246" s="4"/>
      <c r="AT246" s="3">
        <v>51.52</v>
      </c>
      <c r="BQ246" s="9">
        <f>SUM(AT246)</f>
        <v>51.52</v>
      </c>
      <c r="BR246" s="1" t="s">
        <v>353</v>
      </c>
      <c r="BS246" s="5">
        <v>211</v>
      </c>
      <c r="BU246" s="2">
        <f t="shared" si="26"/>
        <v>51.52</v>
      </c>
      <c r="BV246" s="2">
        <f t="shared" si="27"/>
        <v>0</v>
      </c>
      <c r="BW246" s="2">
        <f t="shared" si="28"/>
        <v>0</v>
      </c>
      <c r="BX246" s="2">
        <f t="shared" si="34"/>
        <v>0</v>
      </c>
      <c r="BY246" s="2">
        <f t="shared" si="30"/>
        <v>0</v>
      </c>
      <c r="BZ246" s="2">
        <f t="shared" si="31"/>
        <v>0</v>
      </c>
      <c r="CA246" s="2">
        <f t="shared" si="32"/>
        <v>51.52</v>
      </c>
      <c r="CB246" s="2">
        <f t="shared" si="33"/>
        <v>0</v>
      </c>
    </row>
    <row r="247" spans="1:80">
      <c r="A247" s="5">
        <v>212</v>
      </c>
      <c r="B247" s="1" t="s">
        <v>240</v>
      </c>
      <c r="C247" s="1" t="s">
        <v>105</v>
      </c>
      <c r="D247" s="8">
        <v>48</v>
      </c>
      <c r="E247" s="3"/>
      <c r="F247" s="3"/>
      <c r="G247" s="4"/>
      <c r="H247" s="3"/>
      <c r="I247" s="4"/>
      <c r="J247" s="3">
        <v>48</v>
      </c>
      <c r="K247" s="4"/>
      <c r="L247" s="4"/>
      <c r="M247" s="4"/>
      <c r="N247" s="4"/>
      <c r="O247" s="3">
        <v>0</v>
      </c>
      <c r="P247" s="4"/>
      <c r="Q247" s="4"/>
      <c r="R247" s="4"/>
      <c r="S247" s="4"/>
      <c r="T247" s="4"/>
      <c r="U247" s="4"/>
      <c r="V247" s="4"/>
      <c r="W247" s="4"/>
      <c r="X247" s="3"/>
      <c r="Y247" s="3"/>
      <c r="Z247" s="4"/>
      <c r="AA247" s="3"/>
      <c r="AB247" s="4"/>
      <c r="AC247" s="3"/>
      <c r="AD247" s="4"/>
      <c r="AE247" s="3"/>
      <c r="AF247" s="4"/>
      <c r="AG247" s="3"/>
      <c r="AH247" s="4"/>
      <c r="AJ247" s="3"/>
      <c r="AK247" s="3"/>
      <c r="AL247" s="3"/>
      <c r="AM247" s="9"/>
      <c r="AN247" s="3"/>
      <c r="AO247" s="3"/>
      <c r="AP247" s="3"/>
      <c r="AQ247" s="9"/>
      <c r="AR247" s="4"/>
      <c r="AS247" s="3"/>
      <c r="AT247" s="4"/>
      <c r="AU247" s="3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8"/>
      <c r="BG247" s="4"/>
      <c r="BH247" s="4"/>
      <c r="BI247" s="8"/>
      <c r="BQ247" s="9">
        <f>SUM(J247)</f>
        <v>48</v>
      </c>
      <c r="BR247" s="1" t="s">
        <v>240</v>
      </c>
      <c r="BS247" s="5">
        <v>212</v>
      </c>
      <c r="BU247" s="2">
        <f t="shared" si="26"/>
        <v>48</v>
      </c>
      <c r="BV247" s="2">
        <f t="shared" si="27"/>
        <v>0</v>
      </c>
      <c r="BW247" s="2">
        <f t="shared" si="28"/>
        <v>0</v>
      </c>
      <c r="BX247" s="2">
        <f t="shared" si="34"/>
        <v>0</v>
      </c>
      <c r="BY247" s="2">
        <f t="shared" si="30"/>
        <v>0</v>
      </c>
      <c r="BZ247" s="2">
        <f t="shared" si="31"/>
        <v>0</v>
      </c>
      <c r="CA247" s="2">
        <f t="shared" si="32"/>
        <v>48</v>
      </c>
      <c r="CB247" s="2">
        <f t="shared" si="33"/>
        <v>0</v>
      </c>
    </row>
    <row r="248" spans="1:80">
      <c r="A248" s="5" t="s">
        <v>541</v>
      </c>
      <c r="B248" s="1" t="s">
        <v>539</v>
      </c>
      <c r="C248" s="1" t="s">
        <v>540</v>
      </c>
      <c r="D248" s="8">
        <v>47.26</v>
      </c>
      <c r="AA248" s="3"/>
      <c r="AC248" s="3"/>
      <c r="AE248" s="3">
        <f>IF(ISNUMBER(AF248),VLOOKUP(AF248,Domestic1,2)*AE$4)</f>
        <v>57.29</v>
      </c>
      <c r="AF248" s="5">
        <v>18</v>
      </c>
      <c r="AG248" s="3"/>
      <c r="BQ248" s="9">
        <f>SUM(AE248)</f>
        <v>57.29</v>
      </c>
      <c r="BR248" s="1" t="s">
        <v>539</v>
      </c>
      <c r="BS248" s="5" t="s">
        <v>541</v>
      </c>
      <c r="BU248" s="2">
        <f t="shared" si="26"/>
        <v>57.29</v>
      </c>
      <c r="BV248" s="2">
        <f t="shared" si="27"/>
        <v>18</v>
      </c>
      <c r="BW248" s="2">
        <f t="shared" si="28"/>
        <v>0</v>
      </c>
      <c r="BX248" s="2">
        <f t="shared" si="34"/>
        <v>0</v>
      </c>
      <c r="BY248" s="2">
        <f t="shared" si="30"/>
        <v>0</v>
      </c>
      <c r="BZ248" s="2">
        <f t="shared" si="31"/>
        <v>0</v>
      </c>
      <c r="CA248" s="2">
        <f t="shared" si="32"/>
        <v>75.289999999999992</v>
      </c>
      <c r="CB248" s="2">
        <f t="shared" si="33"/>
        <v>-17.999999999999993</v>
      </c>
    </row>
    <row r="249" spans="1:80">
      <c r="A249" s="5">
        <v>213</v>
      </c>
      <c r="B249" s="1" t="s">
        <v>269</v>
      </c>
      <c r="C249" s="1" t="s">
        <v>270</v>
      </c>
      <c r="D249" s="8">
        <v>46.41</v>
      </c>
      <c r="E249" s="3"/>
      <c r="F249" s="3"/>
      <c r="G249" s="4"/>
      <c r="H249" s="3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3"/>
      <c r="Y249" s="3"/>
      <c r="Z249" s="4"/>
      <c r="AA249" s="3"/>
      <c r="AB249" s="4"/>
      <c r="AC249" s="3"/>
      <c r="AD249" s="4"/>
      <c r="AE249" s="3"/>
      <c r="AF249" s="4"/>
      <c r="AG249" s="3"/>
      <c r="AH249" s="4"/>
      <c r="AJ249" s="3"/>
      <c r="AK249" s="3"/>
      <c r="AL249" s="3"/>
      <c r="AM249" s="9"/>
      <c r="AN249" s="3"/>
      <c r="AO249" s="3"/>
      <c r="AP249" s="3"/>
      <c r="AQ249" s="9"/>
      <c r="AR249" s="4"/>
      <c r="AS249" s="3"/>
      <c r="AT249" s="4"/>
      <c r="AU249" s="4"/>
      <c r="AV249" s="4"/>
      <c r="AW249" s="4"/>
      <c r="AX249" s="4"/>
      <c r="AY249" s="4"/>
      <c r="AZ249" s="4"/>
      <c r="BA249" s="4"/>
      <c r="BB249" s="3"/>
      <c r="BC249" s="4"/>
      <c r="BD249" s="4"/>
      <c r="BE249" s="3">
        <v>46.41</v>
      </c>
      <c r="BF249" s="8"/>
      <c r="BG249" s="4"/>
      <c r="BH249" s="4"/>
      <c r="BI249" s="8"/>
      <c r="BQ249" s="9">
        <f>SUM(BE249)</f>
        <v>46.41</v>
      </c>
      <c r="BR249" s="1" t="s">
        <v>269</v>
      </c>
      <c r="BS249" s="5">
        <v>213</v>
      </c>
      <c r="BU249" s="2">
        <f t="shared" si="26"/>
        <v>46.41</v>
      </c>
      <c r="BV249" s="2">
        <f t="shared" si="27"/>
        <v>0</v>
      </c>
      <c r="BW249" s="2">
        <f t="shared" si="28"/>
        <v>0</v>
      </c>
      <c r="BX249" s="2">
        <f t="shared" si="34"/>
        <v>0</v>
      </c>
      <c r="BY249" s="2">
        <f t="shared" si="30"/>
        <v>0</v>
      </c>
      <c r="BZ249" s="2">
        <f t="shared" si="31"/>
        <v>0</v>
      </c>
      <c r="CA249" s="2">
        <f t="shared" si="32"/>
        <v>46.41</v>
      </c>
      <c r="CB249" s="2">
        <f t="shared" si="33"/>
        <v>0</v>
      </c>
    </row>
    <row r="250" spans="1:80">
      <c r="A250" s="5">
        <v>214</v>
      </c>
      <c r="B250" s="1" t="s">
        <v>542</v>
      </c>
      <c r="C250" s="1" t="s">
        <v>325</v>
      </c>
      <c r="D250" s="8">
        <v>46.24</v>
      </c>
      <c r="AA250" s="3"/>
      <c r="AC250" s="3"/>
      <c r="AE250" s="3">
        <f>IF(ISNUMBER(AF250),VLOOKUP(AF250,Domestic1,2)*AE$4)</f>
        <v>55.76</v>
      </c>
      <c r="AF250" s="5">
        <v>21</v>
      </c>
      <c r="AG250" s="3"/>
      <c r="BQ250" s="9">
        <f>SUM(AE250)</f>
        <v>55.76</v>
      </c>
      <c r="BR250" s="1" t="s">
        <v>542</v>
      </c>
      <c r="BS250" s="5">
        <v>214</v>
      </c>
      <c r="BU250" s="2">
        <f t="shared" si="26"/>
        <v>55.76</v>
      </c>
      <c r="BV250" s="2">
        <f t="shared" si="27"/>
        <v>21</v>
      </c>
      <c r="BW250" s="2">
        <f t="shared" si="28"/>
        <v>0</v>
      </c>
      <c r="BX250" s="2">
        <f t="shared" si="34"/>
        <v>0</v>
      </c>
      <c r="BY250" s="2">
        <f t="shared" si="30"/>
        <v>0</v>
      </c>
      <c r="BZ250" s="2">
        <f t="shared" si="31"/>
        <v>0</v>
      </c>
      <c r="CA250" s="2">
        <f t="shared" si="32"/>
        <v>76.759999999999991</v>
      </c>
      <c r="CB250" s="2">
        <f t="shared" si="33"/>
        <v>-20.999999999999993</v>
      </c>
    </row>
    <row r="251" spans="1:80">
      <c r="A251" s="5">
        <v>215</v>
      </c>
      <c r="B251" s="1" t="s">
        <v>180</v>
      </c>
      <c r="C251" s="1" t="s">
        <v>179</v>
      </c>
      <c r="D251" s="8">
        <v>45.78</v>
      </c>
      <c r="E251" s="3"/>
      <c r="F251" s="3"/>
      <c r="G251" s="4"/>
      <c r="H251" s="3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3"/>
      <c r="Y251" s="3"/>
      <c r="Z251" s="4"/>
      <c r="AA251" s="3"/>
      <c r="AB251" s="4"/>
      <c r="AC251" s="3"/>
      <c r="AD251" s="4"/>
      <c r="AE251" s="3"/>
      <c r="AF251" s="4"/>
      <c r="AG251" s="3"/>
      <c r="AH251" s="4"/>
      <c r="AJ251" s="3"/>
      <c r="AK251" s="3"/>
      <c r="AL251" s="3"/>
      <c r="AM251" s="9"/>
      <c r="AN251" s="3"/>
      <c r="AO251" s="3"/>
      <c r="AP251" s="3"/>
      <c r="AQ251" s="9"/>
      <c r="AR251" s="4"/>
      <c r="AS251" s="3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3">
        <v>45.78</v>
      </c>
      <c r="BF251" s="8"/>
      <c r="BG251" s="4"/>
      <c r="BH251" s="4"/>
      <c r="BI251" s="8"/>
      <c r="BP251" s="9"/>
      <c r="BQ251" s="9">
        <f>SUM(BE251)</f>
        <v>45.78</v>
      </c>
      <c r="BR251" s="1" t="s">
        <v>180</v>
      </c>
      <c r="BS251" s="5">
        <v>215</v>
      </c>
      <c r="BT251" s="5"/>
      <c r="BU251" s="2">
        <f t="shared" si="26"/>
        <v>45.78</v>
      </c>
      <c r="BV251" s="2">
        <f t="shared" si="27"/>
        <v>0</v>
      </c>
      <c r="BW251" s="2">
        <f t="shared" si="28"/>
        <v>0</v>
      </c>
      <c r="BX251" s="2">
        <f t="shared" si="34"/>
        <v>0</v>
      </c>
      <c r="BY251" s="2">
        <f t="shared" si="30"/>
        <v>0</v>
      </c>
      <c r="BZ251" s="2">
        <f t="shared" si="31"/>
        <v>0</v>
      </c>
      <c r="CA251" s="2">
        <f t="shared" si="32"/>
        <v>45.78</v>
      </c>
      <c r="CB251" s="2">
        <f t="shared" si="33"/>
        <v>0</v>
      </c>
    </row>
    <row r="252" spans="1:80">
      <c r="A252" s="5">
        <v>216</v>
      </c>
      <c r="B252" s="1" t="s">
        <v>543</v>
      </c>
      <c r="C252" s="1" t="s">
        <v>544</v>
      </c>
      <c r="D252" s="8">
        <v>45.56</v>
      </c>
      <c r="AA252" s="3"/>
      <c r="AC252" s="3"/>
      <c r="AE252" s="3">
        <f>IF(ISNUMBER(AF252),VLOOKUP(AF252,Domestic1,2)*AE$4)</f>
        <v>54.91</v>
      </c>
      <c r="AF252" s="5">
        <v>23</v>
      </c>
      <c r="AG252" s="3"/>
      <c r="BQ252" s="9">
        <f>SUM(AE252)</f>
        <v>54.91</v>
      </c>
      <c r="BR252" s="1" t="s">
        <v>543</v>
      </c>
      <c r="BS252" s="5">
        <v>216</v>
      </c>
      <c r="BU252" s="2">
        <f t="shared" si="26"/>
        <v>54.91</v>
      </c>
      <c r="BV252" s="2">
        <f t="shared" si="27"/>
        <v>23</v>
      </c>
      <c r="BW252" s="2">
        <f t="shared" si="28"/>
        <v>0</v>
      </c>
      <c r="BX252" s="2">
        <f t="shared" si="34"/>
        <v>0</v>
      </c>
      <c r="BY252" s="2">
        <f t="shared" si="30"/>
        <v>0</v>
      </c>
      <c r="BZ252" s="2">
        <f t="shared" si="31"/>
        <v>0</v>
      </c>
      <c r="CA252" s="2">
        <f t="shared" si="32"/>
        <v>77.91</v>
      </c>
      <c r="CB252" s="2">
        <f t="shared" si="33"/>
        <v>-23</v>
      </c>
    </row>
    <row r="253" spans="1:80">
      <c r="A253" s="5">
        <v>217</v>
      </c>
      <c r="B253" s="1" t="s">
        <v>398</v>
      </c>
      <c r="C253" s="1" t="s">
        <v>399</v>
      </c>
      <c r="D253" s="8">
        <v>45.36</v>
      </c>
      <c r="E253" s="3"/>
      <c r="F253" s="3"/>
      <c r="H253" s="3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3"/>
      <c r="Y253" s="3"/>
      <c r="Z253" s="4"/>
      <c r="AA253" s="3"/>
      <c r="AB253" s="4"/>
      <c r="AC253" s="3"/>
      <c r="AD253" s="4"/>
      <c r="AE253" s="3"/>
      <c r="AF253" s="4"/>
      <c r="AG253" s="3"/>
      <c r="AH253" s="4"/>
      <c r="BD253" s="3">
        <v>0</v>
      </c>
      <c r="BE253" s="3">
        <v>45.36</v>
      </c>
      <c r="BQ253" s="9">
        <f>SUM(BE253)</f>
        <v>45.36</v>
      </c>
      <c r="BR253" s="1" t="s">
        <v>398</v>
      </c>
      <c r="BS253" s="5">
        <v>217</v>
      </c>
      <c r="BU253" s="2">
        <f t="shared" si="26"/>
        <v>45.36</v>
      </c>
      <c r="BV253" s="2">
        <f t="shared" si="27"/>
        <v>0</v>
      </c>
      <c r="BW253" s="2">
        <f t="shared" si="28"/>
        <v>0</v>
      </c>
      <c r="BX253" s="2">
        <f t="shared" si="34"/>
        <v>0</v>
      </c>
      <c r="BY253" s="2">
        <f t="shared" si="30"/>
        <v>0</v>
      </c>
      <c r="BZ253" s="2">
        <f t="shared" si="31"/>
        <v>0</v>
      </c>
      <c r="CA253" s="2">
        <f t="shared" si="32"/>
        <v>45.36</v>
      </c>
      <c r="CB253" s="2">
        <f t="shared" si="33"/>
        <v>0</v>
      </c>
    </row>
    <row r="254" spans="1:80">
      <c r="A254" s="5">
        <v>218</v>
      </c>
      <c r="B254" s="1" t="s">
        <v>380</v>
      </c>
      <c r="C254" s="1" t="s">
        <v>381</v>
      </c>
      <c r="D254" s="8">
        <v>45.22</v>
      </c>
      <c r="E254" s="3"/>
      <c r="F254" s="3"/>
      <c r="H254" s="3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3"/>
      <c r="Y254" s="3">
        <v>0</v>
      </c>
      <c r="Z254" s="4"/>
      <c r="AA254" s="3"/>
      <c r="AB254" s="4"/>
      <c r="AC254" s="3"/>
      <c r="AD254" s="4"/>
      <c r="AE254" s="3"/>
      <c r="AF254" s="4"/>
      <c r="AG254" s="3"/>
      <c r="AH254" s="4"/>
      <c r="AX254" s="3">
        <v>45.22</v>
      </c>
      <c r="BQ254" s="9">
        <f>SUM(AX254)</f>
        <v>45.22</v>
      </c>
      <c r="BR254" s="1" t="s">
        <v>380</v>
      </c>
      <c r="BS254" s="5">
        <v>218</v>
      </c>
      <c r="BU254" s="2">
        <f t="shared" si="26"/>
        <v>45.22</v>
      </c>
      <c r="BV254" s="2">
        <f t="shared" si="27"/>
        <v>0</v>
      </c>
      <c r="BW254" s="2">
        <f t="shared" si="28"/>
        <v>0</v>
      </c>
      <c r="BX254" s="2">
        <f t="shared" si="34"/>
        <v>0</v>
      </c>
      <c r="BY254" s="2">
        <f t="shared" si="30"/>
        <v>0</v>
      </c>
      <c r="BZ254" s="2">
        <f t="shared" si="31"/>
        <v>0</v>
      </c>
      <c r="CA254" s="2">
        <f t="shared" si="32"/>
        <v>45.22</v>
      </c>
      <c r="CB254" s="2">
        <f t="shared" si="33"/>
        <v>0</v>
      </c>
    </row>
    <row r="255" spans="1:80">
      <c r="A255" s="5">
        <v>219</v>
      </c>
      <c r="B255" s="1" t="s">
        <v>307</v>
      </c>
      <c r="C255" s="1" t="s">
        <v>176</v>
      </c>
      <c r="D255" s="8">
        <v>44.2</v>
      </c>
      <c r="E255" s="3"/>
      <c r="F255" s="3"/>
      <c r="H255" s="3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3">
        <v>0</v>
      </c>
      <c r="W255" s="4"/>
      <c r="X255" s="3"/>
      <c r="Y255" s="3"/>
      <c r="Z255" s="4"/>
      <c r="AA255" s="3"/>
      <c r="AB255" s="4"/>
      <c r="AC255" s="3"/>
      <c r="AD255" s="4"/>
      <c r="AE255" s="3"/>
      <c r="AF255" s="4"/>
      <c r="AG255" s="3">
        <v>0</v>
      </c>
      <c r="AH255" s="4">
        <v>0</v>
      </c>
      <c r="AS255" s="3"/>
      <c r="AW255" s="3">
        <v>44.2</v>
      </c>
      <c r="BB255" s="3">
        <v>0</v>
      </c>
      <c r="BQ255" s="9">
        <f>SUM(AW255)</f>
        <v>44.2</v>
      </c>
      <c r="BR255" s="1" t="s">
        <v>307</v>
      </c>
      <c r="BS255" s="5">
        <v>219</v>
      </c>
      <c r="BU255" s="2">
        <f t="shared" si="26"/>
        <v>44.2</v>
      </c>
      <c r="BV255" s="2">
        <f t="shared" si="27"/>
        <v>0</v>
      </c>
      <c r="BW255" s="2">
        <f t="shared" si="28"/>
        <v>0</v>
      </c>
      <c r="BX255" s="2">
        <f t="shared" ref="BX255:BX287" si="35">IF(COUNT(E255:BO255)&gt;3,LARGE(E255:BO255,4),0)</f>
        <v>0</v>
      </c>
      <c r="BY255" s="2">
        <f t="shared" si="30"/>
        <v>0</v>
      </c>
      <c r="BZ255" s="2">
        <f t="shared" si="31"/>
        <v>0</v>
      </c>
      <c r="CA255" s="2">
        <f t="shared" si="32"/>
        <v>44.2</v>
      </c>
      <c r="CB255" s="2">
        <f t="shared" si="33"/>
        <v>0</v>
      </c>
    </row>
    <row r="256" spans="1:80">
      <c r="A256" s="5" t="s">
        <v>81</v>
      </c>
      <c r="B256" s="1" t="s">
        <v>365</v>
      </c>
      <c r="C256" s="1" t="s">
        <v>255</v>
      </c>
      <c r="D256" s="8">
        <v>44</v>
      </c>
      <c r="E256" s="3"/>
      <c r="F256" s="3"/>
      <c r="H256" s="3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3"/>
      <c r="Y256" s="3"/>
      <c r="Z256" s="4"/>
      <c r="AA256" s="3"/>
      <c r="AB256" s="4"/>
      <c r="AC256" s="3"/>
      <c r="AD256" s="4"/>
      <c r="AE256" s="3"/>
      <c r="AF256" s="4"/>
      <c r="AG256" s="3"/>
      <c r="AH256" s="4"/>
      <c r="AW256" s="3">
        <v>44</v>
      </c>
      <c r="BQ256" s="9">
        <f>SUM(AW256)</f>
        <v>44</v>
      </c>
      <c r="BR256" s="1" t="s">
        <v>365</v>
      </c>
      <c r="BS256" s="5" t="s">
        <v>81</v>
      </c>
      <c r="BU256" s="2">
        <f t="shared" si="26"/>
        <v>44</v>
      </c>
      <c r="BV256" s="2">
        <f t="shared" si="27"/>
        <v>0</v>
      </c>
      <c r="BW256" s="2">
        <f t="shared" si="28"/>
        <v>0</v>
      </c>
      <c r="BX256" s="2">
        <f t="shared" si="35"/>
        <v>0</v>
      </c>
      <c r="BY256" s="2">
        <f t="shared" si="30"/>
        <v>0</v>
      </c>
      <c r="BZ256" s="2">
        <f t="shared" si="31"/>
        <v>0</v>
      </c>
      <c r="CA256" s="2">
        <f t="shared" si="32"/>
        <v>44</v>
      </c>
      <c r="CB256" s="2">
        <f t="shared" si="33"/>
        <v>0</v>
      </c>
    </row>
    <row r="257" spans="1:80">
      <c r="A257" s="5" t="s">
        <v>81</v>
      </c>
      <c r="B257" s="1" t="s">
        <v>257</v>
      </c>
      <c r="C257" s="1" t="s">
        <v>255</v>
      </c>
      <c r="D257" s="8">
        <v>43.8</v>
      </c>
      <c r="E257" s="3"/>
      <c r="F257" s="3"/>
      <c r="G257" s="4"/>
      <c r="H257" s="3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3"/>
      <c r="Y257" s="3"/>
      <c r="Z257" s="4"/>
      <c r="AA257" s="3"/>
      <c r="AB257" s="4"/>
      <c r="AC257" s="3"/>
      <c r="AD257" s="4"/>
      <c r="AE257" s="3"/>
      <c r="AF257" s="4"/>
      <c r="AG257" s="3"/>
      <c r="AH257" s="4"/>
      <c r="AJ257" s="3"/>
      <c r="AK257" s="3"/>
      <c r="AL257" s="3"/>
      <c r="AM257" s="9"/>
      <c r="AN257" s="3"/>
      <c r="AO257" s="3"/>
      <c r="AP257" s="3"/>
      <c r="AQ257" s="9"/>
      <c r="AR257" s="4"/>
      <c r="AS257" s="3"/>
      <c r="AT257" s="4"/>
      <c r="AU257" s="4"/>
      <c r="AV257" s="4"/>
      <c r="AW257" s="3">
        <v>43.8</v>
      </c>
      <c r="AX257" s="4"/>
      <c r="AY257" s="4"/>
      <c r="AZ257" s="4"/>
      <c r="BA257" s="4"/>
      <c r="BB257" s="4"/>
      <c r="BC257" s="4"/>
      <c r="BD257" s="4"/>
      <c r="BE257" s="4"/>
      <c r="BF257" s="8"/>
      <c r="BG257" s="4"/>
      <c r="BH257" s="4"/>
      <c r="BI257" s="8"/>
      <c r="BQ257" s="9">
        <f>SUM(AW257)</f>
        <v>43.8</v>
      </c>
      <c r="BR257" s="1" t="s">
        <v>257</v>
      </c>
      <c r="BS257" s="5" t="s">
        <v>81</v>
      </c>
      <c r="BU257" s="2">
        <f t="shared" si="26"/>
        <v>43.8</v>
      </c>
      <c r="BV257" s="2">
        <f t="shared" si="27"/>
        <v>0</v>
      </c>
      <c r="BW257" s="2">
        <f t="shared" si="28"/>
        <v>0</v>
      </c>
      <c r="BX257" s="2">
        <f t="shared" si="35"/>
        <v>0</v>
      </c>
      <c r="BY257" s="2">
        <f t="shared" si="30"/>
        <v>0</v>
      </c>
      <c r="BZ257" s="2">
        <f t="shared" si="31"/>
        <v>0</v>
      </c>
      <c r="CA257" s="2">
        <f t="shared" si="32"/>
        <v>43.8</v>
      </c>
      <c r="CB257" s="2">
        <f t="shared" si="33"/>
        <v>0</v>
      </c>
    </row>
    <row r="258" spans="1:80">
      <c r="A258" s="5">
        <v>220</v>
      </c>
      <c r="B258" s="1" t="s">
        <v>368</v>
      </c>
      <c r="C258" s="1" t="s">
        <v>150</v>
      </c>
      <c r="D258" s="8">
        <v>43.2</v>
      </c>
      <c r="E258" s="3"/>
      <c r="F258" s="3"/>
      <c r="H258" s="3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3"/>
      <c r="Y258" s="3"/>
      <c r="Z258" s="4"/>
      <c r="AA258" s="3"/>
      <c r="AB258" s="4"/>
      <c r="AC258" s="3"/>
      <c r="AD258" s="4"/>
      <c r="AE258" s="3"/>
      <c r="AF258" s="4"/>
      <c r="AG258" s="3"/>
      <c r="AH258" s="4"/>
      <c r="AW258" s="3">
        <v>43.2</v>
      </c>
      <c r="BQ258" s="9">
        <f>SUM(AW258)</f>
        <v>43.2</v>
      </c>
      <c r="BR258" s="1" t="s">
        <v>368</v>
      </c>
      <c r="BS258" s="5">
        <v>220</v>
      </c>
      <c r="BU258" s="2">
        <f t="shared" si="26"/>
        <v>43.2</v>
      </c>
      <c r="BV258" s="2">
        <f t="shared" si="27"/>
        <v>0</v>
      </c>
      <c r="BW258" s="2">
        <f t="shared" si="28"/>
        <v>0</v>
      </c>
      <c r="BX258" s="2">
        <f t="shared" si="35"/>
        <v>0</v>
      </c>
      <c r="BY258" s="2">
        <f t="shared" si="30"/>
        <v>0</v>
      </c>
      <c r="BZ258" s="2">
        <f t="shared" si="31"/>
        <v>0</v>
      </c>
      <c r="CA258" s="2">
        <f t="shared" si="32"/>
        <v>43.2</v>
      </c>
      <c r="CB258" s="2">
        <f t="shared" si="33"/>
        <v>0</v>
      </c>
    </row>
    <row r="259" spans="1:80">
      <c r="A259" s="5">
        <v>221</v>
      </c>
      <c r="B259" s="1" t="s">
        <v>328</v>
      </c>
      <c r="C259" s="1" t="s">
        <v>140</v>
      </c>
      <c r="D259" s="8">
        <v>42.25</v>
      </c>
      <c r="E259" s="3"/>
      <c r="F259" s="3"/>
      <c r="H259" s="3"/>
      <c r="I259" s="4"/>
      <c r="J259" s="4"/>
      <c r="K259" s="4"/>
      <c r="L259" s="4"/>
      <c r="M259" s="4"/>
      <c r="N259" s="4"/>
      <c r="O259" s="4"/>
      <c r="P259" s="4"/>
      <c r="Q259" s="3">
        <v>42.25</v>
      </c>
      <c r="R259" s="4"/>
      <c r="S259" s="4"/>
      <c r="T259" s="4"/>
      <c r="U259" s="4"/>
      <c r="V259" s="4"/>
      <c r="W259" s="4"/>
      <c r="X259" s="3"/>
      <c r="Y259" s="3"/>
      <c r="Z259" s="4"/>
      <c r="AA259" s="3"/>
      <c r="AB259" s="4"/>
      <c r="AC259" s="3"/>
      <c r="AD259" s="4"/>
      <c r="AE259" s="3"/>
      <c r="AF259" s="4"/>
      <c r="AG259" s="3"/>
      <c r="AH259" s="4"/>
      <c r="AS259" s="3"/>
      <c r="BQ259" s="9">
        <f>SUM(Q259)</f>
        <v>42.25</v>
      </c>
      <c r="BR259" s="1" t="s">
        <v>328</v>
      </c>
      <c r="BS259" s="5">
        <v>221</v>
      </c>
      <c r="BU259" s="2">
        <f t="shared" si="26"/>
        <v>42.25</v>
      </c>
      <c r="BV259" s="2">
        <f t="shared" si="27"/>
        <v>0</v>
      </c>
      <c r="BW259" s="2">
        <f t="shared" si="28"/>
        <v>0</v>
      </c>
      <c r="BX259" s="2">
        <f t="shared" si="35"/>
        <v>0</v>
      </c>
      <c r="BY259" s="2">
        <f t="shared" si="30"/>
        <v>0</v>
      </c>
      <c r="BZ259" s="2">
        <f t="shared" si="31"/>
        <v>0</v>
      </c>
      <c r="CA259" s="2">
        <f t="shared" si="32"/>
        <v>42.25</v>
      </c>
      <c r="CB259" s="2">
        <f t="shared" si="33"/>
        <v>0</v>
      </c>
    </row>
    <row r="260" spans="1:80">
      <c r="A260" s="5">
        <v>221</v>
      </c>
      <c r="B260" s="1" t="s">
        <v>120</v>
      </c>
      <c r="C260" s="1" t="s">
        <v>161</v>
      </c>
      <c r="D260" s="8">
        <v>42.25</v>
      </c>
      <c r="E260" s="3"/>
      <c r="F260" s="3"/>
      <c r="H260" s="3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3"/>
      <c r="Y260" s="3"/>
      <c r="Z260" s="4"/>
      <c r="AA260" s="3"/>
      <c r="AB260" s="4"/>
      <c r="AC260" s="3"/>
      <c r="AD260" s="4"/>
      <c r="AE260" s="3"/>
      <c r="AF260" s="4"/>
      <c r="AG260" s="3"/>
      <c r="AH260" s="4"/>
      <c r="BC260" s="5">
        <v>42.25</v>
      </c>
      <c r="BQ260" s="9">
        <f>SUM(BC260)</f>
        <v>42.25</v>
      </c>
      <c r="BR260" s="1" t="s">
        <v>120</v>
      </c>
      <c r="BS260" s="5">
        <v>221</v>
      </c>
      <c r="BU260" s="2">
        <f t="shared" si="26"/>
        <v>42.25</v>
      </c>
      <c r="BV260" s="2">
        <f t="shared" si="27"/>
        <v>0</v>
      </c>
      <c r="BW260" s="2">
        <f t="shared" si="28"/>
        <v>0</v>
      </c>
      <c r="BX260" s="2">
        <f t="shared" si="35"/>
        <v>0</v>
      </c>
      <c r="BY260" s="2">
        <f t="shared" si="30"/>
        <v>0</v>
      </c>
      <c r="BZ260" s="2">
        <f t="shared" si="31"/>
        <v>0</v>
      </c>
      <c r="CA260" s="2">
        <f t="shared" si="32"/>
        <v>42.25</v>
      </c>
      <c r="CB260" s="2">
        <f t="shared" si="33"/>
        <v>0</v>
      </c>
    </row>
    <row r="261" spans="1:80">
      <c r="A261" s="5">
        <v>223</v>
      </c>
      <c r="B261" s="1" t="s">
        <v>387</v>
      </c>
      <c r="C261" s="1" t="s">
        <v>179</v>
      </c>
      <c r="D261" s="8">
        <v>42.120000000000005</v>
      </c>
      <c r="E261" s="3"/>
      <c r="F261" s="3"/>
      <c r="H261" s="3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3"/>
      <c r="Y261" s="3"/>
      <c r="Z261" s="4"/>
      <c r="AA261" s="3"/>
      <c r="AB261" s="4"/>
      <c r="AC261" s="3"/>
      <c r="AD261" s="4"/>
      <c r="AE261" s="3"/>
      <c r="AF261" s="4"/>
      <c r="AG261" s="3"/>
      <c r="AH261" s="4"/>
      <c r="BC261" s="5">
        <v>42.120000000000005</v>
      </c>
      <c r="BE261" s="3">
        <v>0</v>
      </c>
      <c r="BQ261" s="9">
        <f>SUM(BC261)</f>
        <v>42.120000000000005</v>
      </c>
      <c r="BR261" s="1" t="s">
        <v>387</v>
      </c>
      <c r="BS261" s="5">
        <v>223</v>
      </c>
      <c r="BU261" s="2">
        <f t="shared" si="26"/>
        <v>42.120000000000005</v>
      </c>
      <c r="BV261" s="2">
        <f t="shared" si="27"/>
        <v>0</v>
      </c>
      <c r="BW261" s="2">
        <f t="shared" si="28"/>
        <v>0</v>
      </c>
      <c r="BX261" s="2">
        <f t="shared" si="35"/>
        <v>0</v>
      </c>
      <c r="BY261" s="2">
        <f t="shared" si="30"/>
        <v>0</v>
      </c>
      <c r="BZ261" s="2">
        <f t="shared" si="31"/>
        <v>0</v>
      </c>
      <c r="CA261" s="2">
        <f t="shared" si="32"/>
        <v>42.120000000000005</v>
      </c>
      <c r="CB261" s="2">
        <f t="shared" si="33"/>
        <v>0</v>
      </c>
    </row>
    <row r="262" spans="1:80">
      <c r="A262" s="5">
        <v>224</v>
      </c>
      <c r="B262" s="1" t="s">
        <v>522</v>
      </c>
      <c r="C262" s="1" t="s">
        <v>341</v>
      </c>
      <c r="D262" s="8">
        <v>41.800000000000004</v>
      </c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3"/>
      <c r="Y262" s="3"/>
      <c r="Z262" s="3">
        <v>41.800000000000004</v>
      </c>
      <c r="AA262" s="3"/>
      <c r="AB262" s="3"/>
      <c r="AC262" s="3"/>
      <c r="AD262" s="3"/>
      <c r="AE262" s="3"/>
      <c r="AF262" s="3"/>
      <c r="AG262" s="3"/>
      <c r="AH262" s="3"/>
      <c r="BQ262" s="9">
        <f>SUM(Z262)</f>
        <v>41.800000000000004</v>
      </c>
      <c r="BR262" s="1" t="s">
        <v>522</v>
      </c>
      <c r="BS262" s="5">
        <v>224</v>
      </c>
      <c r="BU262" s="2">
        <f t="shared" ref="BU262:BU287" si="36">IF(COUNT(E262:BO262)&gt;0,LARGE(E262:BO262,1),0)</f>
        <v>41.800000000000004</v>
      </c>
      <c r="BV262" s="2">
        <f t="shared" ref="BV262:BV287" si="37">IF(COUNT(E262:BO262)&gt;1,LARGE(E262:BO262,2),0)</f>
        <v>0</v>
      </c>
      <c r="BW262" s="2">
        <f t="shared" ref="BW262:BW287" si="38">IF(COUNT(E262:BO262)&gt;2,LARGE(E262:BO262,3),0)</f>
        <v>0</v>
      </c>
      <c r="BX262" s="2">
        <f t="shared" si="35"/>
        <v>0</v>
      </c>
      <c r="BY262" s="2">
        <f t="shared" ref="BY262:BY287" si="39">IF(COUNT(E262:BO262)&gt;4,LARGE(E262:BO262,5),0)</f>
        <v>0</v>
      </c>
      <c r="BZ262" s="2">
        <f t="shared" ref="BZ262:BZ287" si="40">IF(COUNT(E262:BO262)&gt;5,LARGE(E262:BO262,6),0)</f>
        <v>0</v>
      </c>
      <c r="CA262" s="2">
        <f t="shared" ref="CA262:CA287" si="41">SUM(BU262:BZ262)</f>
        <v>41.800000000000004</v>
      </c>
      <c r="CB262" s="2">
        <f t="shared" ref="CB262:CB287" si="42">BQ262-CA262</f>
        <v>0</v>
      </c>
    </row>
    <row r="263" spans="1:80">
      <c r="A263" s="5">
        <v>225</v>
      </c>
      <c r="B263" s="1" t="s">
        <v>450</v>
      </c>
      <c r="C263" s="1" t="s">
        <v>451</v>
      </c>
      <c r="D263" s="8">
        <v>39.42</v>
      </c>
      <c r="H263" s="3"/>
      <c r="I263" s="4"/>
      <c r="J263" s="4"/>
      <c r="K263" s="4"/>
      <c r="L263" s="4"/>
      <c r="M263" s="5">
        <v>39.42</v>
      </c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3"/>
      <c r="Y263" s="3"/>
      <c r="Z263" s="4"/>
      <c r="AA263" s="3"/>
      <c r="AB263" s="4"/>
      <c r="AC263" s="3"/>
      <c r="AD263" s="4"/>
      <c r="AE263" s="3"/>
      <c r="AF263" s="4"/>
      <c r="AG263" s="3"/>
      <c r="AH263" s="4"/>
      <c r="BQ263" s="9">
        <f>SUM(M263)</f>
        <v>39.42</v>
      </c>
      <c r="BR263" s="1" t="s">
        <v>450</v>
      </c>
      <c r="BS263" s="5">
        <v>225</v>
      </c>
      <c r="BU263" s="2">
        <f t="shared" si="36"/>
        <v>39.42</v>
      </c>
      <c r="BV263" s="2">
        <f t="shared" si="37"/>
        <v>0</v>
      </c>
      <c r="BW263" s="2">
        <f t="shared" si="38"/>
        <v>0</v>
      </c>
      <c r="BX263" s="2">
        <f t="shared" si="35"/>
        <v>0</v>
      </c>
      <c r="BY263" s="2">
        <f t="shared" si="39"/>
        <v>0</v>
      </c>
      <c r="BZ263" s="2">
        <f t="shared" si="40"/>
        <v>0</v>
      </c>
      <c r="CA263" s="2">
        <f t="shared" si="41"/>
        <v>39.42</v>
      </c>
      <c r="CB263" s="2">
        <f t="shared" si="42"/>
        <v>0</v>
      </c>
    </row>
    <row r="264" spans="1:80">
      <c r="A264" s="5">
        <v>226</v>
      </c>
      <c r="B264" s="1" t="s">
        <v>452</v>
      </c>
      <c r="C264" s="1" t="s">
        <v>449</v>
      </c>
      <c r="D264" s="8">
        <v>39.24</v>
      </c>
      <c r="H264" s="3"/>
      <c r="I264" s="4"/>
      <c r="J264" s="4"/>
      <c r="K264" s="4"/>
      <c r="L264" s="4"/>
      <c r="M264" s="5">
        <v>39.24</v>
      </c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3"/>
      <c r="Y264" s="3"/>
      <c r="Z264" s="4"/>
      <c r="AA264" s="3"/>
      <c r="AB264" s="4"/>
      <c r="AC264" s="3"/>
      <c r="AD264" s="4"/>
      <c r="AE264" s="3"/>
      <c r="AF264" s="4"/>
      <c r="AG264" s="3"/>
      <c r="AH264" s="4"/>
      <c r="BQ264" s="9">
        <f>SUM(M264)</f>
        <v>39.24</v>
      </c>
      <c r="BR264" s="1" t="s">
        <v>452</v>
      </c>
      <c r="BS264" s="5">
        <v>226</v>
      </c>
      <c r="BU264" s="2">
        <f t="shared" si="36"/>
        <v>39.24</v>
      </c>
      <c r="BV264" s="2">
        <f t="shared" si="37"/>
        <v>0</v>
      </c>
      <c r="BW264" s="2">
        <f t="shared" si="38"/>
        <v>0</v>
      </c>
      <c r="BX264" s="2">
        <f t="shared" si="35"/>
        <v>0</v>
      </c>
      <c r="BY264" s="2">
        <f t="shared" si="39"/>
        <v>0</v>
      </c>
      <c r="BZ264" s="2">
        <f t="shared" si="40"/>
        <v>0</v>
      </c>
      <c r="CA264" s="2">
        <f t="shared" si="41"/>
        <v>39.24</v>
      </c>
      <c r="CB264" s="2">
        <f t="shared" si="42"/>
        <v>0</v>
      </c>
    </row>
    <row r="265" spans="1:80">
      <c r="A265" s="5">
        <v>227</v>
      </c>
      <c r="B265" s="1" t="s">
        <v>494</v>
      </c>
      <c r="C265" s="1" t="s">
        <v>322</v>
      </c>
      <c r="D265" s="8">
        <v>39.199999999999996</v>
      </c>
      <c r="H265" s="4"/>
      <c r="I265" s="4"/>
      <c r="J265" s="4"/>
      <c r="K265" s="4"/>
      <c r="L265" s="4"/>
      <c r="M265" s="4"/>
      <c r="N265" s="3">
        <v>39.199999999999996</v>
      </c>
      <c r="O265" s="4"/>
      <c r="P265" s="4"/>
      <c r="Q265" s="4"/>
      <c r="R265" s="4"/>
      <c r="S265" s="4"/>
      <c r="T265" s="4"/>
      <c r="U265" s="4"/>
      <c r="V265" s="4"/>
      <c r="W265" s="4"/>
      <c r="X265" s="3">
        <v>0</v>
      </c>
      <c r="Y265" s="3"/>
      <c r="Z265" s="4"/>
      <c r="AA265" s="3"/>
      <c r="AB265" s="4"/>
      <c r="AC265" s="3"/>
      <c r="AD265" s="4"/>
      <c r="AE265" s="3"/>
      <c r="AF265" s="4"/>
      <c r="AG265" s="3"/>
      <c r="AH265" s="4"/>
      <c r="BQ265" s="9">
        <f>SUM(N265)</f>
        <v>39.199999999999996</v>
      </c>
      <c r="BR265" s="1" t="s">
        <v>494</v>
      </c>
      <c r="BS265" s="5">
        <v>227</v>
      </c>
      <c r="BU265" s="2">
        <f t="shared" si="36"/>
        <v>39.199999999999996</v>
      </c>
      <c r="BV265" s="2">
        <f t="shared" si="37"/>
        <v>0</v>
      </c>
      <c r="BW265" s="2">
        <f t="shared" si="38"/>
        <v>0</v>
      </c>
      <c r="BX265" s="2">
        <f t="shared" si="35"/>
        <v>0</v>
      </c>
      <c r="BY265" s="2">
        <f t="shared" si="39"/>
        <v>0</v>
      </c>
      <c r="BZ265" s="2">
        <f t="shared" si="40"/>
        <v>0</v>
      </c>
      <c r="CA265" s="2">
        <f t="shared" si="41"/>
        <v>39.199999999999996</v>
      </c>
      <c r="CB265" s="2">
        <f t="shared" si="42"/>
        <v>0</v>
      </c>
    </row>
    <row r="266" spans="1:80">
      <c r="A266" s="5">
        <v>228</v>
      </c>
      <c r="B266" s="1" t="s">
        <v>356</v>
      </c>
      <c r="C266" s="1" t="s">
        <v>357</v>
      </c>
      <c r="D266" s="8">
        <v>38.64</v>
      </c>
      <c r="E266" s="3"/>
      <c r="F266" s="3"/>
      <c r="H266" s="3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3"/>
      <c r="Y266" s="3"/>
      <c r="Z266" s="4"/>
      <c r="AA266" s="3"/>
      <c r="AB266" s="4"/>
      <c r="AC266" s="3"/>
      <c r="AD266" s="4"/>
      <c r="AE266" s="3"/>
      <c r="AF266" s="4"/>
      <c r="AG266" s="3"/>
      <c r="AH266" s="4"/>
      <c r="AU266" s="3">
        <v>38.64</v>
      </c>
      <c r="BQ266" s="9">
        <f>SUM(AU266)</f>
        <v>38.64</v>
      </c>
      <c r="BR266" s="1" t="s">
        <v>356</v>
      </c>
      <c r="BS266" s="5">
        <v>228</v>
      </c>
      <c r="BU266" s="2">
        <f t="shared" si="36"/>
        <v>38.64</v>
      </c>
      <c r="BV266" s="2">
        <f t="shared" si="37"/>
        <v>0</v>
      </c>
      <c r="BW266" s="2">
        <f t="shared" si="38"/>
        <v>0</v>
      </c>
      <c r="BX266" s="2">
        <f t="shared" si="35"/>
        <v>0</v>
      </c>
      <c r="BY266" s="2">
        <f t="shared" si="39"/>
        <v>0</v>
      </c>
      <c r="BZ266" s="2">
        <f t="shared" si="40"/>
        <v>0</v>
      </c>
      <c r="CA266" s="2">
        <f t="shared" si="41"/>
        <v>38.64</v>
      </c>
      <c r="CB266" s="2">
        <f t="shared" si="42"/>
        <v>0</v>
      </c>
    </row>
    <row r="267" spans="1:80">
      <c r="A267" s="5">
        <v>228</v>
      </c>
      <c r="B267" s="1" t="s">
        <v>478</v>
      </c>
      <c r="C267" s="1" t="s">
        <v>347</v>
      </c>
      <c r="D267" s="8">
        <v>38.64</v>
      </c>
      <c r="H267" s="4"/>
      <c r="I267" s="4"/>
      <c r="J267" s="4"/>
      <c r="K267" s="4"/>
      <c r="L267" s="4"/>
      <c r="M267" s="4"/>
      <c r="N267" s="3">
        <v>38.64</v>
      </c>
      <c r="O267" s="4"/>
      <c r="P267" s="4"/>
      <c r="Q267" s="4"/>
      <c r="R267" s="4"/>
      <c r="S267" s="4"/>
      <c r="T267" s="4"/>
      <c r="U267" s="4"/>
      <c r="V267" s="4"/>
      <c r="W267" s="4"/>
      <c r="X267" s="3"/>
      <c r="Y267" s="3"/>
      <c r="Z267" s="4"/>
      <c r="AA267" s="3"/>
      <c r="AB267" s="4"/>
      <c r="AC267" s="3"/>
      <c r="AD267" s="4"/>
      <c r="AE267" s="3"/>
      <c r="AF267" s="4"/>
      <c r="AG267" s="3"/>
      <c r="AH267" s="4"/>
      <c r="BQ267" s="9">
        <f>SUM(N267)</f>
        <v>38.64</v>
      </c>
      <c r="BR267" s="1" t="s">
        <v>478</v>
      </c>
      <c r="BS267" s="5">
        <v>228</v>
      </c>
      <c r="BU267" s="2">
        <f t="shared" si="36"/>
        <v>38.64</v>
      </c>
      <c r="BV267" s="2">
        <f t="shared" si="37"/>
        <v>0</v>
      </c>
      <c r="BW267" s="2">
        <f t="shared" si="38"/>
        <v>0</v>
      </c>
      <c r="BX267" s="2">
        <f t="shared" si="35"/>
        <v>0</v>
      </c>
      <c r="BY267" s="2">
        <f t="shared" si="39"/>
        <v>0</v>
      </c>
      <c r="BZ267" s="2">
        <f t="shared" si="40"/>
        <v>0</v>
      </c>
      <c r="CA267" s="2">
        <f t="shared" si="41"/>
        <v>38.64</v>
      </c>
      <c r="CB267" s="2">
        <f t="shared" si="42"/>
        <v>0</v>
      </c>
    </row>
    <row r="268" spans="1:80">
      <c r="A268" s="5" t="s">
        <v>106</v>
      </c>
      <c r="B268" s="1" t="s">
        <v>405</v>
      </c>
      <c r="C268" s="1" t="s">
        <v>127</v>
      </c>
      <c r="D268" s="8">
        <v>38.095200000000006</v>
      </c>
      <c r="E268" s="3"/>
      <c r="F268" s="3"/>
      <c r="H268" s="3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3"/>
      <c r="Y268" s="3"/>
      <c r="Z268" s="4"/>
      <c r="AA268" s="3"/>
      <c r="AB268" s="4"/>
      <c r="AC268" s="3"/>
      <c r="AD268" s="4"/>
      <c r="AE268" s="3"/>
      <c r="AF268" s="4"/>
      <c r="AG268" s="3"/>
      <c r="AH268" s="4"/>
      <c r="BO268" s="3">
        <v>38.095200000000006</v>
      </c>
      <c r="BQ268" s="9">
        <f>SUM(BO268)</f>
        <v>38.095200000000006</v>
      </c>
      <c r="BR268" s="1" t="s">
        <v>405</v>
      </c>
      <c r="BS268" s="5" t="s">
        <v>106</v>
      </c>
      <c r="BU268" s="2">
        <f t="shared" si="36"/>
        <v>38.095200000000006</v>
      </c>
      <c r="BV268" s="2">
        <f t="shared" si="37"/>
        <v>0</v>
      </c>
      <c r="BW268" s="2">
        <f t="shared" si="38"/>
        <v>0</v>
      </c>
      <c r="BX268" s="2">
        <f t="shared" si="35"/>
        <v>0</v>
      </c>
      <c r="BY268" s="2">
        <f t="shared" si="39"/>
        <v>0</v>
      </c>
      <c r="BZ268" s="2">
        <f t="shared" si="40"/>
        <v>0</v>
      </c>
      <c r="CA268" s="2">
        <f t="shared" si="41"/>
        <v>38.095200000000006</v>
      </c>
      <c r="CB268" s="2">
        <f t="shared" si="42"/>
        <v>0</v>
      </c>
    </row>
    <row r="269" spans="1:80">
      <c r="A269" s="5">
        <v>230</v>
      </c>
      <c r="B269" s="1" t="s">
        <v>299</v>
      </c>
      <c r="C269" s="1" t="s">
        <v>300</v>
      </c>
      <c r="D269" s="8">
        <v>37.74</v>
      </c>
      <c r="E269" s="3"/>
      <c r="F269" s="3">
        <v>0</v>
      </c>
      <c r="H269" s="3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3">
        <v>0</v>
      </c>
      <c r="X269" s="3"/>
      <c r="Y269" s="3"/>
      <c r="Z269" s="4"/>
      <c r="AA269" s="3"/>
      <c r="AB269" s="4"/>
      <c r="AC269" s="3"/>
      <c r="AD269" s="4"/>
      <c r="AE269" s="3"/>
      <c r="AF269" s="4"/>
      <c r="AG269" s="3"/>
      <c r="AH269" s="4"/>
      <c r="AJ269" s="4"/>
      <c r="AK269" s="4"/>
      <c r="AL269" s="4"/>
      <c r="AM269" s="8"/>
      <c r="AN269" s="4"/>
      <c r="AO269" s="4"/>
      <c r="AP269" s="4"/>
      <c r="AQ269" s="8"/>
      <c r="AR269" s="4"/>
      <c r="AS269" s="3"/>
      <c r="AT269" s="4"/>
      <c r="AU269" s="4"/>
      <c r="AV269" s="4"/>
      <c r="AW269" s="4"/>
      <c r="AX269" s="4"/>
      <c r="AY269" s="3">
        <v>37.74</v>
      </c>
      <c r="AZ269" s="4"/>
      <c r="BA269" s="4"/>
      <c r="BB269" s="4"/>
      <c r="BC269" s="4"/>
      <c r="BD269" s="4"/>
      <c r="BE269" s="4"/>
      <c r="BQ269" s="9">
        <f>SUM(AY269)</f>
        <v>37.74</v>
      </c>
      <c r="BR269" s="1" t="s">
        <v>299</v>
      </c>
      <c r="BS269" s="5">
        <v>230</v>
      </c>
      <c r="BU269" s="2">
        <f t="shared" si="36"/>
        <v>37.74</v>
      </c>
      <c r="BV269" s="2">
        <f t="shared" si="37"/>
        <v>0</v>
      </c>
      <c r="BW269" s="2">
        <f t="shared" si="38"/>
        <v>0</v>
      </c>
      <c r="BX269" s="2">
        <f t="shared" si="35"/>
        <v>0</v>
      </c>
      <c r="BY269" s="2">
        <f t="shared" si="39"/>
        <v>0</v>
      </c>
      <c r="BZ269" s="2">
        <f t="shared" si="40"/>
        <v>0</v>
      </c>
      <c r="CA269" s="2">
        <f t="shared" si="41"/>
        <v>37.74</v>
      </c>
      <c r="CB269" s="2">
        <f t="shared" si="42"/>
        <v>0</v>
      </c>
    </row>
    <row r="270" spans="1:80">
      <c r="A270" s="5">
        <v>231</v>
      </c>
      <c r="B270" s="1" t="s">
        <v>411</v>
      </c>
      <c r="C270" s="1" t="s">
        <v>98</v>
      </c>
      <c r="D270" s="8">
        <v>37.400000000000006</v>
      </c>
      <c r="E270" s="3"/>
      <c r="F270" s="3"/>
      <c r="G270" s="3">
        <v>37.400000000000006</v>
      </c>
      <c r="H270" s="3"/>
      <c r="I270" s="4"/>
      <c r="J270" s="4"/>
      <c r="K270" s="4"/>
      <c r="L270" s="4"/>
      <c r="M270" s="4"/>
      <c r="N270" s="3">
        <v>0</v>
      </c>
      <c r="O270" s="4"/>
      <c r="P270" s="4"/>
      <c r="Q270" s="4"/>
      <c r="R270" s="4"/>
      <c r="S270" s="4"/>
      <c r="T270" s="4"/>
      <c r="U270" s="4"/>
      <c r="V270" s="4"/>
      <c r="W270" s="4"/>
      <c r="X270" s="3"/>
      <c r="Y270" s="3"/>
      <c r="Z270" s="4"/>
      <c r="AA270" s="3"/>
      <c r="AB270" s="4"/>
      <c r="AC270" s="3"/>
      <c r="AD270" s="4"/>
      <c r="AE270" s="3"/>
      <c r="AF270" s="4"/>
      <c r="AG270" s="3"/>
      <c r="AH270" s="4"/>
      <c r="BQ270" s="9">
        <f>SUM(G270)</f>
        <v>37.400000000000006</v>
      </c>
      <c r="BR270" s="1" t="s">
        <v>411</v>
      </c>
      <c r="BS270" s="5">
        <v>231</v>
      </c>
      <c r="BU270" s="2">
        <f t="shared" si="36"/>
        <v>37.400000000000006</v>
      </c>
      <c r="BV270" s="2">
        <f t="shared" si="37"/>
        <v>0</v>
      </c>
      <c r="BW270" s="2">
        <f t="shared" si="38"/>
        <v>0</v>
      </c>
      <c r="BX270" s="2">
        <f t="shared" si="35"/>
        <v>0</v>
      </c>
      <c r="BY270" s="2">
        <f t="shared" si="39"/>
        <v>0</v>
      </c>
      <c r="BZ270" s="2">
        <f t="shared" si="40"/>
        <v>0</v>
      </c>
      <c r="CA270" s="2">
        <f t="shared" si="41"/>
        <v>37.400000000000006</v>
      </c>
      <c r="CB270" s="2">
        <f t="shared" si="42"/>
        <v>0</v>
      </c>
    </row>
    <row r="271" spans="1:80">
      <c r="A271" s="5">
        <v>232</v>
      </c>
      <c r="B271" s="1" t="s">
        <v>350</v>
      </c>
      <c r="C271" s="1" t="s">
        <v>347</v>
      </c>
      <c r="D271" s="8">
        <v>35.520000000000003</v>
      </c>
      <c r="E271" s="3"/>
      <c r="F271" s="3"/>
      <c r="G271" s="3">
        <v>0</v>
      </c>
      <c r="H271" s="3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3"/>
      <c r="Y271" s="3"/>
      <c r="Z271" s="4"/>
      <c r="AA271" s="3"/>
      <c r="AB271" s="4"/>
      <c r="AC271" s="3"/>
      <c r="AD271" s="4"/>
      <c r="AE271" s="3"/>
      <c r="AF271" s="4"/>
      <c r="AG271" s="3"/>
      <c r="AH271" s="4"/>
      <c r="AT271" s="3">
        <v>35.520000000000003</v>
      </c>
      <c r="BQ271" s="9">
        <f>SUM(AT271)</f>
        <v>35.520000000000003</v>
      </c>
      <c r="BR271" s="1" t="s">
        <v>350</v>
      </c>
      <c r="BS271" s="5">
        <v>232</v>
      </c>
      <c r="BU271" s="2">
        <f t="shared" si="36"/>
        <v>35.520000000000003</v>
      </c>
      <c r="BV271" s="2">
        <f t="shared" si="37"/>
        <v>0</v>
      </c>
      <c r="BW271" s="2">
        <f t="shared" si="38"/>
        <v>0</v>
      </c>
      <c r="BX271" s="2">
        <f t="shared" si="35"/>
        <v>0</v>
      </c>
      <c r="BY271" s="2">
        <f t="shared" si="39"/>
        <v>0</v>
      </c>
      <c r="BZ271" s="2">
        <f t="shared" si="40"/>
        <v>0</v>
      </c>
      <c r="CA271" s="2">
        <f t="shared" si="41"/>
        <v>35.520000000000003</v>
      </c>
      <c r="CB271" s="2">
        <f t="shared" si="42"/>
        <v>0</v>
      </c>
    </row>
    <row r="272" spans="1:80">
      <c r="A272" s="5">
        <v>233</v>
      </c>
      <c r="B272" s="1" t="s">
        <v>442</v>
      </c>
      <c r="C272" s="1" t="s">
        <v>443</v>
      </c>
      <c r="D272" s="8">
        <v>35.200000000000003</v>
      </c>
      <c r="H272" s="3"/>
      <c r="I272" s="3">
        <v>35.200000000000003</v>
      </c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3">
        <v>0</v>
      </c>
      <c r="V272" s="4"/>
      <c r="W272" s="4"/>
      <c r="X272" s="3"/>
      <c r="Y272" s="3"/>
      <c r="Z272" s="4"/>
      <c r="AA272" s="3"/>
      <c r="AB272" s="4"/>
      <c r="AC272" s="3"/>
      <c r="AD272" s="4"/>
      <c r="AE272" s="3"/>
      <c r="AF272" s="4"/>
      <c r="AG272" s="3"/>
      <c r="AH272" s="4"/>
      <c r="BQ272" s="9">
        <f>SUM(I272)</f>
        <v>35.200000000000003</v>
      </c>
      <c r="BR272" s="1" t="s">
        <v>442</v>
      </c>
      <c r="BS272" s="5">
        <v>233</v>
      </c>
      <c r="BU272" s="2">
        <f t="shared" si="36"/>
        <v>35.200000000000003</v>
      </c>
      <c r="BV272" s="2">
        <f t="shared" si="37"/>
        <v>0</v>
      </c>
      <c r="BW272" s="2">
        <f t="shared" si="38"/>
        <v>0</v>
      </c>
      <c r="BX272" s="2">
        <f t="shared" si="35"/>
        <v>0</v>
      </c>
      <c r="BY272" s="2">
        <f t="shared" si="39"/>
        <v>0</v>
      </c>
      <c r="BZ272" s="2">
        <f t="shared" si="40"/>
        <v>0</v>
      </c>
      <c r="CA272" s="2">
        <f t="shared" si="41"/>
        <v>35.200000000000003</v>
      </c>
      <c r="CB272" s="2">
        <f t="shared" si="42"/>
        <v>0</v>
      </c>
    </row>
    <row r="273" spans="1:80">
      <c r="A273" s="5">
        <v>234</v>
      </c>
      <c r="B273" s="1" t="s">
        <v>351</v>
      </c>
      <c r="C273" s="1" t="s">
        <v>352</v>
      </c>
      <c r="D273" s="8">
        <v>35.04</v>
      </c>
      <c r="E273" s="3"/>
      <c r="F273" s="3"/>
      <c r="H273" s="3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3"/>
      <c r="Y273" s="3"/>
      <c r="Z273" s="4"/>
      <c r="AA273" s="3"/>
      <c r="AB273" s="4"/>
      <c r="AC273" s="3"/>
      <c r="AD273" s="4"/>
      <c r="AE273" s="3"/>
      <c r="AF273" s="4"/>
      <c r="AG273" s="3"/>
      <c r="AH273" s="4"/>
      <c r="AT273" s="3">
        <v>35.04</v>
      </c>
      <c r="BQ273" s="9">
        <f>SUM(AT273)</f>
        <v>35.04</v>
      </c>
      <c r="BR273" s="1" t="s">
        <v>351</v>
      </c>
      <c r="BS273" s="5">
        <v>234</v>
      </c>
      <c r="BU273" s="2">
        <f t="shared" si="36"/>
        <v>35.04</v>
      </c>
      <c r="BV273" s="2">
        <f t="shared" si="37"/>
        <v>0</v>
      </c>
      <c r="BW273" s="2">
        <f t="shared" si="38"/>
        <v>0</v>
      </c>
      <c r="BX273" s="2">
        <f t="shared" si="35"/>
        <v>0</v>
      </c>
      <c r="BY273" s="2">
        <f t="shared" si="39"/>
        <v>0</v>
      </c>
      <c r="BZ273" s="2">
        <f t="shared" si="40"/>
        <v>0</v>
      </c>
      <c r="CA273" s="2">
        <f t="shared" si="41"/>
        <v>35.04</v>
      </c>
      <c r="CB273" s="2">
        <f t="shared" si="42"/>
        <v>0</v>
      </c>
    </row>
    <row r="274" spans="1:80">
      <c r="A274" s="5">
        <v>235</v>
      </c>
      <c r="B274" s="1" t="s">
        <v>334</v>
      </c>
      <c r="C274" s="1" t="s">
        <v>335</v>
      </c>
      <c r="D274" s="8">
        <v>35</v>
      </c>
      <c r="E274" s="3"/>
      <c r="F274" s="3"/>
      <c r="H274" s="3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3"/>
      <c r="Y274" s="3"/>
      <c r="Z274" s="4"/>
      <c r="AA274" s="3"/>
      <c r="AB274" s="4"/>
      <c r="AC274" s="3"/>
      <c r="AD274" s="4"/>
      <c r="AE274" s="3"/>
      <c r="AF274" s="4"/>
      <c r="AG274" s="3"/>
      <c r="AH274" s="4"/>
      <c r="AR274" s="3">
        <v>35</v>
      </c>
      <c r="AS274" s="3"/>
      <c r="BQ274" s="9">
        <f>SUM(AR274)</f>
        <v>35</v>
      </c>
      <c r="BR274" s="1" t="s">
        <v>334</v>
      </c>
      <c r="BS274" s="5">
        <v>235</v>
      </c>
      <c r="BU274" s="2">
        <f t="shared" si="36"/>
        <v>35</v>
      </c>
      <c r="BV274" s="2">
        <f t="shared" si="37"/>
        <v>0</v>
      </c>
      <c r="BW274" s="2">
        <f t="shared" si="38"/>
        <v>0</v>
      </c>
      <c r="BX274" s="2">
        <f t="shared" si="35"/>
        <v>0</v>
      </c>
      <c r="BY274" s="2">
        <f t="shared" si="39"/>
        <v>0</v>
      </c>
      <c r="BZ274" s="2">
        <f t="shared" si="40"/>
        <v>0</v>
      </c>
      <c r="CA274" s="2">
        <f t="shared" si="41"/>
        <v>35</v>
      </c>
      <c r="CB274" s="2">
        <f t="shared" si="42"/>
        <v>0</v>
      </c>
    </row>
    <row r="275" spans="1:80">
      <c r="A275" s="5">
        <v>236</v>
      </c>
      <c r="B275" s="1" t="s">
        <v>505</v>
      </c>
      <c r="C275" s="1" t="s">
        <v>73</v>
      </c>
      <c r="D275" s="8">
        <v>34.75</v>
      </c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3">
        <v>34.75</v>
      </c>
      <c r="X275" s="3"/>
      <c r="Y275" s="3"/>
      <c r="Z275" s="4"/>
      <c r="AA275" s="3"/>
      <c r="AB275" s="4"/>
      <c r="AC275" s="3"/>
      <c r="AD275" s="4"/>
      <c r="AE275" s="3"/>
      <c r="AF275" s="4"/>
      <c r="AG275" s="3"/>
      <c r="AH275" s="4"/>
      <c r="BQ275" s="9">
        <f>SUM(W275)</f>
        <v>34.75</v>
      </c>
      <c r="BR275" s="1" t="s">
        <v>505</v>
      </c>
      <c r="BS275" s="5">
        <v>236</v>
      </c>
      <c r="BU275" s="2">
        <f t="shared" si="36"/>
        <v>34.75</v>
      </c>
      <c r="BV275" s="2">
        <f t="shared" si="37"/>
        <v>0</v>
      </c>
      <c r="BW275" s="2">
        <f t="shared" si="38"/>
        <v>0</v>
      </c>
      <c r="BX275" s="2">
        <f t="shared" si="35"/>
        <v>0</v>
      </c>
      <c r="BY275" s="2">
        <f t="shared" si="39"/>
        <v>0</v>
      </c>
      <c r="BZ275" s="2">
        <f t="shared" si="40"/>
        <v>0</v>
      </c>
      <c r="CA275" s="2">
        <f t="shared" si="41"/>
        <v>34.75</v>
      </c>
      <c r="CB275" s="2">
        <f t="shared" si="42"/>
        <v>0</v>
      </c>
    </row>
    <row r="276" spans="1:80">
      <c r="A276" s="5">
        <v>237</v>
      </c>
      <c r="B276" s="1" t="s">
        <v>151</v>
      </c>
      <c r="C276" s="1" t="s">
        <v>101</v>
      </c>
      <c r="D276" s="8">
        <v>33.36</v>
      </c>
      <c r="U276" s="5">
        <v>33.36</v>
      </c>
      <c r="X276" s="3"/>
      <c r="Y276" s="3"/>
      <c r="AA276" s="3"/>
      <c r="AC276" s="3"/>
      <c r="AE276" s="3"/>
      <c r="AG276" s="3"/>
      <c r="BJ276" s="5"/>
      <c r="BK276" s="5"/>
      <c r="BL276" s="5"/>
      <c r="BM276" s="5"/>
      <c r="BQ276" s="9">
        <f>SUM(U276)</f>
        <v>33.36</v>
      </c>
      <c r="BR276" s="1" t="s">
        <v>151</v>
      </c>
      <c r="BS276" s="5">
        <v>237</v>
      </c>
      <c r="BU276" s="2">
        <f t="shared" si="36"/>
        <v>33.36</v>
      </c>
      <c r="BV276" s="2">
        <f t="shared" si="37"/>
        <v>0</v>
      </c>
      <c r="BW276" s="2">
        <f t="shared" si="38"/>
        <v>0</v>
      </c>
      <c r="BX276" s="2">
        <f t="shared" si="35"/>
        <v>0</v>
      </c>
      <c r="BY276" s="2">
        <f t="shared" si="39"/>
        <v>0</v>
      </c>
      <c r="BZ276" s="2">
        <f t="shared" si="40"/>
        <v>0</v>
      </c>
      <c r="CA276" s="2">
        <f t="shared" si="41"/>
        <v>33.36</v>
      </c>
      <c r="CB276" s="2">
        <f t="shared" si="42"/>
        <v>0</v>
      </c>
    </row>
    <row r="277" spans="1:80">
      <c r="A277" s="5">
        <v>238</v>
      </c>
      <c r="B277" s="1" t="s">
        <v>447</v>
      </c>
      <c r="C277" s="1" t="s">
        <v>448</v>
      </c>
      <c r="D277" s="8">
        <v>32.299999999999997</v>
      </c>
      <c r="H277" s="3"/>
      <c r="I277" s="4"/>
      <c r="J277" s="4"/>
      <c r="K277" s="4"/>
      <c r="L277" s="3">
        <v>32.299999999999997</v>
      </c>
      <c r="M277" s="4"/>
      <c r="N277" s="4"/>
      <c r="O277" s="4"/>
      <c r="P277" s="4"/>
      <c r="Q277" s="3"/>
      <c r="R277" s="4"/>
      <c r="S277" s="4"/>
      <c r="T277" s="4"/>
      <c r="U277" s="4"/>
      <c r="V277" s="4"/>
      <c r="W277" s="4"/>
      <c r="X277" s="3"/>
      <c r="Y277" s="3"/>
      <c r="Z277" s="4"/>
      <c r="AA277" s="3"/>
      <c r="AB277" s="4"/>
      <c r="AC277" s="3"/>
      <c r="AD277" s="4"/>
      <c r="AE277" s="3"/>
      <c r="AF277" s="4"/>
      <c r="AG277" s="3"/>
      <c r="AH277" s="4"/>
      <c r="BQ277" s="9">
        <f>SUM(L277)</f>
        <v>32.299999999999997</v>
      </c>
      <c r="BR277" s="1" t="s">
        <v>447</v>
      </c>
      <c r="BS277" s="5">
        <v>238</v>
      </c>
      <c r="BU277" s="2">
        <f t="shared" si="36"/>
        <v>32.299999999999997</v>
      </c>
      <c r="BV277" s="2">
        <f t="shared" si="37"/>
        <v>0</v>
      </c>
      <c r="BW277" s="2">
        <f t="shared" si="38"/>
        <v>0</v>
      </c>
      <c r="BX277" s="2">
        <f t="shared" si="35"/>
        <v>0</v>
      </c>
      <c r="BY277" s="2">
        <f t="shared" si="39"/>
        <v>0</v>
      </c>
      <c r="BZ277" s="2">
        <f t="shared" si="40"/>
        <v>0</v>
      </c>
      <c r="CA277" s="2">
        <f t="shared" si="41"/>
        <v>32.299999999999997</v>
      </c>
      <c r="CB277" s="2">
        <f t="shared" si="42"/>
        <v>0</v>
      </c>
    </row>
    <row r="278" spans="1:80">
      <c r="A278" s="5">
        <v>239</v>
      </c>
      <c r="B278" s="1" t="s">
        <v>155</v>
      </c>
      <c r="C278" s="1" t="s">
        <v>326</v>
      </c>
      <c r="D278" s="8">
        <v>32</v>
      </c>
      <c r="AA278" s="3">
        <f>IF(ISNUMBER(AB278),VLOOKUP(AB278,Domestic1,2)*AA$4)</f>
        <v>29.52</v>
      </c>
      <c r="AB278" s="5">
        <v>3</v>
      </c>
      <c r="AC278" s="3"/>
      <c r="AE278" s="3"/>
      <c r="AG278" s="3"/>
      <c r="BQ278" s="9">
        <f>SUM(AA278)</f>
        <v>29.52</v>
      </c>
      <c r="BR278" s="1" t="s">
        <v>155</v>
      </c>
      <c r="BS278" s="5">
        <v>239</v>
      </c>
      <c r="BU278" s="2">
        <f t="shared" si="36"/>
        <v>29.52</v>
      </c>
      <c r="BV278" s="2">
        <f t="shared" si="37"/>
        <v>3</v>
      </c>
      <c r="BW278" s="2">
        <f t="shared" si="38"/>
        <v>0</v>
      </c>
      <c r="BX278" s="2">
        <f t="shared" si="35"/>
        <v>0</v>
      </c>
      <c r="BY278" s="2">
        <f t="shared" si="39"/>
        <v>0</v>
      </c>
      <c r="BZ278" s="2">
        <f t="shared" si="40"/>
        <v>0</v>
      </c>
      <c r="CA278" s="2">
        <f t="shared" si="41"/>
        <v>32.519999999999996</v>
      </c>
      <c r="CB278" s="2">
        <f t="shared" si="42"/>
        <v>-2.9999999999999964</v>
      </c>
    </row>
    <row r="279" spans="1:80">
      <c r="A279" s="5">
        <v>239</v>
      </c>
      <c r="B279" s="1" t="s">
        <v>546</v>
      </c>
      <c r="C279" s="1" t="s">
        <v>547</v>
      </c>
      <c r="D279" s="8">
        <v>32</v>
      </c>
      <c r="AA279" s="3"/>
      <c r="AC279" s="3">
        <f>IF(ISNUMBER(AD279),VLOOKUP(AD279,Domestic1,2)*AC$4)</f>
        <v>29.52</v>
      </c>
      <c r="AD279" s="5">
        <v>3</v>
      </c>
      <c r="AE279" s="3"/>
      <c r="AG279" s="3"/>
      <c r="BQ279" s="9">
        <f>SUM(AC279)</f>
        <v>29.52</v>
      </c>
      <c r="BR279" s="1" t="s">
        <v>546</v>
      </c>
      <c r="BS279" s="5">
        <v>239</v>
      </c>
      <c r="BU279" s="2">
        <f t="shared" si="36"/>
        <v>29.52</v>
      </c>
      <c r="BV279" s="2">
        <f t="shared" si="37"/>
        <v>3</v>
      </c>
      <c r="BW279" s="2">
        <f t="shared" si="38"/>
        <v>0</v>
      </c>
      <c r="BX279" s="2">
        <f t="shared" si="35"/>
        <v>0</v>
      </c>
      <c r="BY279" s="2">
        <f t="shared" si="39"/>
        <v>0</v>
      </c>
      <c r="BZ279" s="2">
        <f t="shared" si="40"/>
        <v>0</v>
      </c>
      <c r="CA279" s="2">
        <f t="shared" si="41"/>
        <v>32.519999999999996</v>
      </c>
      <c r="CB279" s="2">
        <f t="shared" si="42"/>
        <v>-2.9999999999999964</v>
      </c>
    </row>
    <row r="280" spans="1:80">
      <c r="A280" s="5">
        <v>241</v>
      </c>
      <c r="B280" s="1" t="s">
        <v>374</v>
      </c>
      <c r="C280" s="1" t="s">
        <v>168</v>
      </c>
      <c r="D280" s="8">
        <v>31.5</v>
      </c>
      <c r="E280" s="3"/>
      <c r="F280" s="3"/>
      <c r="H280" s="3"/>
      <c r="I280" s="4"/>
      <c r="J280" s="4"/>
      <c r="K280" s="4"/>
      <c r="L280" s="4"/>
      <c r="M280" s="4"/>
      <c r="N280" s="4"/>
      <c r="O280" s="4"/>
      <c r="P280" s="4"/>
      <c r="Q280" s="3"/>
      <c r="R280" s="4"/>
      <c r="S280" s="4"/>
      <c r="T280" s="4"/>
      <c r="U280" s="4"/>
      <c r="V280" s="4"/>
      <c r="W280" s="4"/>
      <c r="X280" s="3"/>
      <c r="Y280" s="3"/>
      <c r="Z280" s="4"/>
      <c r="AA280" s="3"/>
      <c r="AB280" s="4"/>
      <c r="AC280" s="3"/>
      <c r="AD280" s="4"/>
      <c r="AE280" s="3"/>
      <c r="AF280" s="4"/>
      <c r="AG280" s="3"/>
      <c r="AH280" s="4"/>
      <c r="AZ280" s="3">
        <v>31.5</v>
      </c>
      <c r="BQ280" s="9">
        <f>SUM(AZ280)</f>
        <v>31.5</v>
      </c>
      <c r="BR280" s="1" t="s">
        <v>374</v>
      </c>
      <c r="BS280" s="5">
        <v>241</v>
      </c>
      <c r="BU280" s="2">
        <f t="shared" si="36"/>
        <v>31.5</v>
      </c>
      <c r="BV280" s="2">
        <f t="shared" si="37"/>
        <v>0</v>
      </c>
      <c r="BW280" s="2">
        <f t="shared" si="38"/>
        <v>0</v>
      </c>
      <c r="BX280" s="2">
        <f t="shared" si="35"/>
        <v>0</v>
      </c>
      <c r="BY280" s="2">
        <f t="shared" si="39"/>
        <v>0</v>
      </c>
      <c r="BZ280" s="2">
        <f t="shared" si="40"/>
        <v>0</v>
      </c>
      <c r="CA280" s="2">
        <f t="shared" si="41"/>
        <v>31.5</v>
      </c>
      <c r="CB280" s="2">
        <f t="shared" si="42"/>
        <v>0</v>
      </c>
    </row>
    <row r="281" spans="1:80">
      <c r="A281" s="5">
        <v>242</v>
      </c>
      <c r="B281" s="1" t="s">
        <v>382</v>
      </c>
      <c r="C281" s="1" t="s">
        <v>223</v>
      </c>
      <c r="D281" s="8">
        <v>30.939999999999998</v>
      </c>
      <c r="E281" s="3"/>
      <c r="F281" s="3"/>
      <c r="H281" s="3"/>
      <c r="I281" s="4"/>
      <c r="J281" s="4"/>
      <c r="K281" s="4"/>
      <c r="L281" s="4"/>
      <c r="M281" s="4"/>
      <c r="N281" s="4"/>
      <c r="O281" s="4"/>
      <c r="P281" s="4"/>
      <c r="Q281" s="3"/>
      <c r="R281" s="4"/>
      <c r="S281" s="4"/>
      <c r="T281" s="4"/>
      <c r="U281" s="4"/>
      <c r="V281" s="4"/>
      <c r="W281" s="4"/>
      <c r="X281" s="3"/>
      <c r="Y281" s="3"/>
      <c r="Z281" s="4"/>
      <c r="AA281" s="3"/>
      <c r="AB281" s="4"/>
      <c r="AC281" s="3"/>
      <c r="AD281" s="4"/>
      <c r="AE281" s="3"/>
      <c r="AF281" s="4"/>
      <c r="AG281" s="3"/>
      <c r="AH281" s="4"/>
      <c r="AX281" s="3">
        <v>30.939999999999998</v>
      </c>
      <c r="BQ281" s="9">
        <f>SUM(AX281)</f>
        <v>30.939999999999998</v>
      </c>
      <c r="BR281" s="1" t="s">
        <v>382</v>
      </c>
      <c r="BS281" s="5">
        <v>242</v>
      </c>
      <c r="BU281" s="2">
        <f t="shared" si="36"/>
        <v>30.939999999999998</v>
      </c>
      <c r="BV281" s="2">
        <f t="shared" si="37"/>
        <v>0</v>
      </c>
      <c r="BW281" s="2">
        <f t="shared" si="38"/>
        <v>0</v>
      </c>
      <c r="BX281" s="2">
        <f t="shared" si="35"/>
        <v>0</v>
      </c>
      <c r="BY281" s="2">
        <f t="shared" si="39"/>
        <v>0</v>
      </c>
      <c r="BZ281" s="2">
        <f t="shared" si="40"/>
        <v>0</v>
      </c>
      <c r="CA281" s="2">
        <f t="shared" si="41"/>
        <v>30.939999999999998</v>
      </c>
      <c r="CB281" s="2">
        <f t="shared" si="42"/>
        <v>0</v>
      </c>
    </row>
    <row r="282" spans="1:80">
      <c r="A282" s="5">
        <v>243</v>
      </c>
      <c r="B282" s="1" t="s">
        <v>485</v>
      </c>
      <c r="C282" s="1" t="s">
        <v>486</v>
      </c>
      <c r="D282" s="8">
        <v>28.860000000000003</v>
      </c>
      <c r="H282" s="4"/>
      <c r="I282" s="4"/>
      <c r="J282" s="4"/>
      <c r="K282" s="4"/>
      <c r="L282" s="4"/>
      <c r="M282" s="4"/>
      <c r="N282" s="4"/>
      <c r="O282" s="4"/>
      <c r="P282" s="4"/>
      <c r="Q282" s="3">
        <v>28.860000000000003</v>
      </c>
      <c r="R282" s="4"/>
      <c r="S282" s="4"/>
      <c r="T282" s="4"/>
      <c r="U282" s="4"/>
      <c r="V282" s="4"/>
      <c r="W282" s="4"/>
      <c r="X282" s="3"/>
      <c r="Y282" s="3"/>
      <c r="Z282" s="4"/>
      <c r="AA282" s="3"/>
      <c r="AB282" s="4"/>
      <c r="AC282" s="3"/>
      <c r="AD282" s="4"/>
      <c r="AE282" s="3"/>
      <c r="AF282" s="4"/>
      <c r="AG282" s="3"/>
      <c r="AH282" s="4"/>
      <c r="BQ282" s="9">
        <f>SUM(Q282)</f>
        <v>28.860000000000003</v>
      </c>
      <c r="BR282" s="1" t="s">
        <v>485</v>
      </c>
      <c r="BS282" s="5">
        <v>243</v>
      </c>
      <c r="BU282" s="2">
        <f t="shared" si="36"/>
        <v>28.860000000000003</v>
      </c>
      <c r="BV282" s="2">
        <f t="shared" si="37"/>
        <v>0</v>
      </c>
      <c r="BW282" s="2">
        <f t="shared" si="38"/>
        <v>0</v>
      </c>
      <c r="BX282" s="2">
        <f t="shared" si="35"/>
        <v>0</v>
      </c>
      <c r="BY282" s="2">
        <f t="shared" si="39"/>
        <v>0</v>
      </c>
      <c r="BZ282" s="2">
        <f t="shared" si="40"/>
        <v>0</v>
      </c>
      <c r="CA282" s="2">
        <f t="shared" si="41"/>
        <v>28.860000000000003</v>
      </c>
      <c r="CB282" s="2">
        <f t="shared" si="42"/>
        <v>0</v>
      </c>
    </row>
    <row r="283" spans="1:80">
      <c r="A283" s="5">
        <v>244</v>
      </c>
      <c r="B283" s="1" t="s">
        <v>481</v>
      </c>
      <c r="C283" s="1" t="s">
        <v>482</v>
      </c>
      <c r="D283" s="8">
        <v>27</v>
      </c>
      <c r="H283" s="4"/>
      <c r="I283" s="4"/>
      <c r="J283" s="4"/>
      <c r="K283" s="4"/>
      <c r="L283" s="4"/>
      <c r="M283" s="4"/>
      <c r="N283" s="4"/>
      <c r="O283" s="4"/>
      <c r="P283" s="3">
        <v>27</v>
      </c>
      <c r="Q283" s="4"/>
      <c r="R283" s="4"/>
      <c r="S283" s="4"/>
      <c r="T283" s="3">
        <v>0</v>
      </c>
      <c r="U283" s="4"/>
      <c r="V283" s="4"/>
      <c r="W283" s="4"/>
      <c r="X283" s="3"/>
      <c r="Y283" s="3"/>
      <c r="Z283" s="4"/>
      <c r="AA283" s="3"/>
      <c r="AB283" s="4"/>
      <c r="AC283" s="3"/>
      <c r="AD283" s="4"/>
      <c r="AE283" s="3"/>
      <c r="AF283" s="4"/>
      <c r="AG283" s="3"/>
      <c r="AH283" s="4"/>
      <c r="BQ283" s="9">
        <f>SUM(P283)</f>
        <v>27</v>
      </c>
      <c r="BR283" s="1" t="s">
        <v>481</v>
      </c>
      <c r="BS283" s="5">
        <v>244</v>
      </c>
      <c r="BU283" s="2">
        <f t="shared" si="36"/>
        <v>27</v>
      </c>
      <c r="BV283" s="2">
        <f t="shared" si="37"/>
        <v>0</v>
      </c>
      <c r="BW283" s="2">
        <f t="shared" si="38"/>
        <v>0</v>
      </c>
      <c r="BX283" s="2">
        <f t="shared" si="35"/>
        <v>0</v>
      </c>
      <c r="BY283" s="2">
        <f t="shared" si="39"/>
        <v>0</v>
      </c>
      <c r="BZ283" s="2">
        <f t="shared" si="40"/>
        <v>0</v>
      </c>
      <c r="CA283" s="2">
        <f t="shared" si="41"/>
        <v>27</v>
      </c>
      <c r="CB283" s="2">
        <f t="shared" si="42"/>
        <v>0</v>
      </c>
    </row>
    <row r="284" spans="1:80">
      <c r="A284" s="5">
        <v>245</v>
      </c>
      <c r="B284" s="1" t="s">
        <v>545</v>
      </c>
      <c r="C284" s="1" t="s">
        <v>48</v>
      </c>
      <c r="D284" s="8">
        <v>25.92</v>
      </c>
      <c r="AA284" s="3">
        <f>IF(ISNUMBER(AB284),VLOOKUP(AB284,Domestic1,2)*AA$4)</f>
        <v>23.96</v>
      </c>
      <c r="AB284" s="5">
        <v>6</v>
      </c>
      <c r="AC284" s="3"/>
      <c r="AE284" s="3"/>
      <c r="AG284" s="3"/>
      <c r="BQ284" s="9">
        <f>SUM(AA284)</f>
        <v>23.96</v>
      </c>
      <c r="BR284" s="1" t="s">
        <v>545</v>
      </c>
      <c r="BS284" s="5">
        <v>245</v>
      </c>
      <c r="BU284" s="2">
        <f t="shared" si="36"/>
        <v>23.96</v>
      </c>
      <c r="BV284" s="2">
        <f t="shared" si="37"/>
        <v>6</v>
      </c>
      <c r="BW284" s="2">
        <f t="shared" si="38"/>
        <v>0</v>
      </c>
      <c r="BX284" s="2">
        <f t="shared" si="35"/>
        <v>0</v>
      </c>
      <c r="BY284" s="2">
        <f t="shared" si="39"/>
        <v>0</v>
      </c>
      <c r="BZ284" s="2">
        <f t="shared" si="40"/>
        <v>0</v>
      </c>
      <c r="CA284" s="2">
        <f t="shared" si="41"/>
        <v>29.96</v>
      </c>
      <c r="CB284" s="2">
        <f t="shared" si="42"/>
        <v>-6</v>
      </c>
    </row>
    <row r="285" spans="1:80">
      <c r="A285" s="5">
        <v>245</v>
      </c>
      <c r="B285" s="1" t="s">
        <v>548</v>
      </c>
      <c r="C285" s="1" t="s">
        <v>280</v>
      </c>
      <c r="D285" s="8">
        <v>25.92</v>
      </c>
      <c r="AA285" s="3"/>
      <c r="AC285" s="3">
        <f>IF(ISNUMBER(AD285),VLOOKUP(AD285,Domestic1,2)*AC$4)</f>
        <v>23.96</v>
      </c>
      <c r="AD285" s="5">
        <v>6</v>
      </c>
      <c r="AE285" s="3"/>
      <c r="AG285" s="3"/>
      <c r="BQ285" s="9">
        <f>SUM(AC285)</f>
        <v>23.96</v>
      </c>
      <c r="BR285" s="1" t="s">
        <v>548</v>
      </c>
      <c r="BS285" s="5">
        <v>245</v>
      </c>
      <c r="BU285" s="2">
        <f t="shared" si="36"/>
        <v>23.96</v>
      </c>
      <c r="BV285" s="2">
        <f t="shared" si="37"/>
        <v>6</v>
      </c>
      <c r="BW285" s="2">
        <f t="shared" si="38"/>
        <v>0</v>
      </c>
      <c r="BX285" s="2">
        <f t="shared" si="35"/>
        <v>0</v>
      </c>
      <c r="BY285" s="2">
        <f t="shared" si="39"/>
        <v>0</v>
      </c>
      <c r="BZ285" s="2">
        <f t="shared" si="40"/>
        <v>0</v>
      </c>
      <c r="CA285" s="2">
        <f t="shared" si="41"/>
        <v>29.96</v>
      </c>
      <c r="CB285" s="2">
        <f t="shared" si="42"/>
        <v>-6</v>
      </c>
    </row>
    <row r="286" spans="1:80">
      <c r="A286" s="5">
        <v>247</v>
      </c>
      <c r="B286" s="1" t="s">
        <v>483</v>
      </c>
      <c r="C286" s="1" t="s">
        <v>482</v>
      </c>
      <c r="D286" s="8">
        <v>24</v>
      </c>
      <c r="H286" s="4"/>
      <c r="I286" s="4"/>
      <c r="J286" s="4"/>
      <c r="K286" s="4"/>
      <c r="L286" s="4"/>
      <c r="M286" s="4"/>
      <c r="N286" s="4"/>
      <c r="O286" s="4"/>
      <c r="P286" s="3">
        <v>24</v>
      </c>
      <c r="Q286" s="4"/>
      <c r="R286" s="4"/>
      <c r="S286" s="4"/>
      <c r="T286" s="3">
        <v>0</v>
      </c>
      <c r="U286" s="4"/>
      <c r="V286" s="4"/>
      <c r="W286" s="4"/>
      <c r="X286" s="3"/>
      <c r="Y286" s="3"/>
      <c r="Z286" s="4"/>
      <c r="AA286" s="3"/>
      <c r="AB286" s="4"/>
      <c r="AC286" s="3"/>
      <c r="AD286" s="4"/>
      <c r="AE286" s="3"/>
      <c r="AF286" s="4"/>
      <c r="AG286" s="3"/>
      <c r="AH286" s="4"/>
      <c r="BQ286" s="9">
        <f>SUM(P286)</f>
        <v>24</v>
      </c>
      <c r="BR286" s="1" t="s">
        <v>483</v>
      </c>
      <c r="BS286" s="5">
        <v>247</v>
      </c>
      <c r="BU286" s="2">
        <f t="shared" si="36"/>
        <v>24</v>
      </c>
      <c r="BV286" s="2">
        <f t="shared" si="37"/>
        <v>0</v>
      </c>
      <c r="BW286" s="2">
        <f t="shared" si="38"/>
        <v>0</v>
      </c>
      <c r="BX286" s="2">
        <f t="shared" si="35"/>
        <v>0</v>
      </c>
      <c r="BY286" s="2">
        <f t="shared" si="39"/>
        <v>0</v>
      </c>
      <c r="BZ286" s="2">
        <f t="shared" si="40"/>
        <v>0</v>
      </c>
      <c r="CA286" s="2">
        <f t="shared" si="41"/>
        <v>24</v>
      </c>
      <c r="CB286" s="2">
        <f t="shared" si="42"/>
        <v>0</v>
      </c>
    </row>
    <row r="287" spans="1:80">
      <c r="A287" s="5">
        <v>247</v>
      </c>
      <c r="B287" s="1" t="s">
        <v>484</v>
      </c>
      <c r="C287" s="1" t="s">
        <v>97</v>
      </c>
      <c r="D287" s="8">
        <v>24</v>
      </c>
      <c r="H287" s="4"/>
      <c r="I287" s="4"/>
      <c r="J287" s="4"/>
      <c r="K287" s="4"/>
      <c r="L287" s="4"/>
      <c r="M287" s="4"/>
      <c r="N287" s="4"/>
      <c r="O287" s="4"/>
      <c r="P287" s="3">
        <v>24</v>
      </c>
      <c r="Q287" s="4"/>
      <c r="R287" s="4"/>
      <c r="S287" s="4"/>
      <c r="T287" s="3">
        <v>0</v>
      </c>
      <c r="U287" s="4"/>
      <c r="V287" s="4"/>
      <c r="W287" s="4"/>
      <c r="X287" s="3"/>
      <c r="Y287" s="3"/>
      <c r="Z287" s="4"/>
      <c r="AA287" s="3"/>
      <c r="AB287" s="4"/>
      <c r="AC287" s="3"/>
      <c r="AD287" s="4"/>
      <c r="AE287" s="3"/>
      <c r="AF287" s="4"/>
      <c r="AG287" s="3"/>
      <c r="AH287" s="4"/>
      <c r="BQ287" s="9">
        <f>SUM(P287)</f>
        <v>24</v>
      </c>
      <c r="BR287" s="1" t="s">
        <v>484</v>
      </c>
      <c r="BS287" s="5">
        <v>247</v>
      </c>
      <c r="BU287" s="2">
        <f t="shared" si="36"/>
        <v>24</v>
      </c>
      <c r="BV287" s="2">
        <f t="shared" si="37"/>
        <v>0</v>
      </c>
      <c r="BW287" s="2">
        <f t="shared" si="38"/>
        <v>0</v>
      </c>
      <c r="BX287" s="2">
        <f t="shared" si="35"/>
        <v>0</v>
      </c>
      <c r="BY287" s="2">
        <f t="shared" si="39"/>
        <v>0</v>
      </c>
      <c r="BZ287" s="2">
        <f t="shared" si="40"/>
        <v>0</v>
      </c>
      <c r="CA287" s="2">
        <f t="shared" si="41"/>
        <v>24</v>
      </c>
      <c r="CB287" s="2">
        <f t="shared" si="42"/>
        <v>0</v>
      </c>
    </row>
    <row r="288" spans="1:80">
      <c r="AI288" s="5"/>
      <c r="BJ288" s="5"/>
      <c r="BK288" s="5"/>
      <c r="BL288" s="5"/>
      <c r="BM288" s="5"/>
      <c r="BR288" s="6"/>
    </row>
    <row r="289" spans="27:80">
      <c r="AA289" s="3"/>
      <c r="AC289" s="3"/>
      <c r="AE289" s="3"/>
      <c r="AG289" s="3"/>
    </row>
    <row r="290" spans="27:80">
      <c r="AA290" s="3"/>
      <c r="AC290" s="3"/>
      <c r="AE290" s="3"/>
      <c r="AG290" s="3"/>
      <c r="BU290" s="2" t="s">
        <v>185</v>
      </c>
      <c r="BV290" s="1" t="s">
        <v>186</v>
      </c>
      <c r="BW290" s="1" t="s">
        <v>187</v>
      </c>
      <c r="BX290" s="1" t="s">
        <v>188</v>
      </c>
      <c r="BY290" s="1" t="s">
        <v>189</v>
      </c>
      <c r="BZ290" s="2" t="s">
        <v>267</v>
      </c>
      <c r="CA290" s="1" t="s">
        <v>190</v>
      </c>
      <c r="CB290" s="1" t="s">
        <v>191</v>
      </c>
    </row>
    <row r="291" spans="27:80">
      <c r="AA291" s="3"/>
      <c r="AC291" s="3"/>
      <c r="AE291" s="3"/>
      <c r="AG291" s="3"/>
    </row>
  </sheetData>
  <sortState ref="A1:CE286">
    <sortCondition descending="1" ref="BQ1:BQ286"/>
  </sortState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48"/>
  <sheetViews>
    <sheetView workbookViewId="0">
      <selection activeCell="J12" sqref="J12"/>
    </sheetView>
  </sheetViews>
  <sheetFormatPr defaultRowHeight="15"/>
  <sheetData>
    <row r="1" spans="1:2">
      <c r="A1" s="1">
        <v>1</v>
      </c>
      <c r="B1" s="2">
        <v>20</v>
      </c>
    </row>
    <row r="2" spans="1:2">
      <c r="A2" s="1">
        <v>2</v>
      </c>
      <c r="B2" s="2">
        <v>17.22</v>
      </c>
    </row>
    <row r="3" spans="1:2">
      <c r="A3" s="1">
        <v>3</v>
      </c>
      <c r="B3" s="2">
        <v>14.76</v>
      </c>
    </row>
    <row r="4" spans="1:2">
      <c r="A4" s="1">
        <v>4</v>
      </c>
      <c r="B4" s="2">
        <v>14.76</v>
      </c>
    </row>
    <row r="5" spans="1:2">
      <c r="A5" s="1">
        <v>5</v>
      </c>
      <c r="B5" s="2">
        <v>12.18</v>
      </c>
    </row>
    <row r="6" spans="1:2">
      <c r="A6" s="1">
        <v>6</v>
      </c>
      <c r="B6" s="2">
        <v>11.98</v>
      </c>
    </row>
    <row r="7" spans="1:2">
      <c r="A7" s="1">
        <v>7</v>
      </c>
      <c r="B7" s="2">
        <v>11.8</v>
      </c>
    </row>
    <row r="8" spans="1:2">
      <c r="A8" s="1">
        <v>8</v>
      </c>
      <c r="B8" s="2">
        <v>11.65</v>
      </c>
    </row>
    <row r="9" spans="1:2">
      <c r="A9" s="1">
        <v>9</v>
      </c>
      <c r="B9" s="2">
        <v>9.52</v>
      </c>
    </row>
    <row r="10" spans="1:2">
      <c r="A10" s="1">
        <v>10</v>
      </c>
      <c r="B10" s="2">
        <v>9.4</v>
      </c>
    </row>
    <row r="11" spans="1:2">
      <c r="A11" s="1">
        <v>11</v>
      </c>
      <c r="B11" s="2">
        <v>9.2899999999999991</v>
      </c>
    </row>
    <row r="12" spans="1:2">
      <c r="A12" s="1">
        <v>12</v>
      </c>
      <c r="B12" s="2">
        <v>9.19</v>
      </c>
    </row>
    <row r="13" spans="1:2">
      <c r="A13" s="1">
        <v>13</v>
      </c>
      <c r="B13" s="2">
        <v>9.1</v>
      </c>
    </row>
    <row r="14" spans="1:2">
      <c r="A14" s="1">
        <v>14</v>
      </c>
      <c r="B14" s="2">
        <v>9.02</v>
      </c>
    </row>
    <row r="15" spans="1:2">
      <c r="A15" s="1">
        <v>15</v>
      </c>
      <c r="B15" s="2">
        <v>8.94</v>
      </c>
    </row>
    <row r="16" spans="1:2">
      <c r="A16" s="1">
        <v>16</v>
      </c>
      <c r="B16" s="2">
        <v>8.8699999999999992</v>
      </c>
    </row>
    <row r="17" spans="1:2">
      <c r="A17" s="1">
        <v>17</v>
      </c>
      <c r="B17" s="2">
        <v>6.8</v>
      </c>
    </row>
    <row r="18" spans="1:2">
      <c r="A18" s="1">
        <v>18</v>
      </c>
      <c r="B18" s="2">
        <v>6.74</v>
      </c>
    </row>
    <row r="19" spans="1:2">
      <c r="A19" s="1">
        <v>19</v>
      </c>
      <c r="B19" s="2">
        <v>6.68</v>
      </c>
    </row>
    <row r="20" spans="1:2">
      <c r="A20" s="1">
        <v>20</v>
      </c>
      <c r="B20" s="2">
        <v>6.62</v>
      </c>
    </row>
    <row r="21" spans="1:2">
      <c r="A21" s="1">
        <v>21</v>
      </c>
      <c r="B21" s="2">
        <v>6.56</v>
      </c>
    </row>
    <row r="22" spans="1:2">
      <c r="A22" s="1">
        <v>22</v>
      </c>
      <c r="B22" s="2">
        <v>6.51</v>
      </c>
    </row>
    <row r="23" spans="1:2">
      <c r="A23" s="1">
        <v>23</v>
      </c>
      <c r="B23" s="2">
        <v>6.46</v>
      </c>
    </row>
    <row r="24" spans="1:2">
      <c r="A24" s="1">
        <v>24</v>
      </c>
      <c r="B24" s="2">
        <v>6.41</v>
      </c>
    </row>
    <row r="25" spans="1:2">
      <c r="A25" s="1">
        <v>25</v>
      </c>
      <c r="B25" s="2">
        <v>6.37</v>
      </c>
    </row>
    <row r="26" spans="1:2">
      <c r="A26" s="1">
        <v>26</v>
      </c>
      <c r="B26" s="2">
        <v>6.32</v>
      </c>
    </row>
    <row r="27" spans="1:2">
      <c r="A27" s="1">
        <v>27</v>
      </c>
      <c r="B27" s="2">
        <v>6.28</v>
      </c>
    </row>
    <row r="28" spans="1:2">
      <c r="A28" s="1">
        <v>28</v>
      </c>
      <c r="B28" s="2">
        <v>6.24</v>
      </c>
    </row>
    <row r="29" spans="1:2">
      <c r="A29" s="1">
        <v>29</v>
      </c>
      <c r="B29" s="2">
        <v>6.2</v>
      </c>
    </row>
    <row r="30" spans="1:2">
      <c r="A30" s="1">
        <v>30</v>
      </c>
      <c r="B30" s="2">
        <v>6.16</v>
      </c>
    </row>
    <row r="31" spans="1:2">
      <c r="A31" s="1">
        <v>31</v>
      </c>
      <c r="B31" s="2">
        <v>6.12</v>
      </c>
    </row>
    <row r="32" spans="1:2">
      <c r="A32" s="1">
        <v>32</v>
      </c>
      <c r="B32" s="2">
        <v>6.09</v>
      </c>
    </row>
    <row r="33" spans="1:2">
      <c r="A33" s="1">
        <v>33</v>
      </c>
      <c r="B33" s="2">
        <v>4.05</v>
      </c>
    </row>
    <row r="34" spans="1:2">
      <c r="A34" s="1">
        <v>34</v>
      </c>
      <c r="B34" s="2">
        <v>4.0199999999999996</v>
      </c>
    </row>
    <row r="35" spans="1:2">
      <c r="A35" s="1">
        <v>35</v>
      </c>
      <c r="B35" s="2">
        <v>3.99</v>
      </c>
    </row>
    <row r="36" spans="1:2">
      <c r="A36" s="1">
        <v>36</v>
      </c>
      <c r="B36" s="2">
        <v>3.95</v>
      </c>
    </row>
    <row r="37" spans="1:2">
      <c r="A37" s="1">
        <v>37</v>
      </c>
      <c r="B37" s="2">
        <v>3.92</v>
      </c>
    </row>
    <row r="38" spans="1:2">
      <c r="A38" s="1">
        <v>38</v>
      </c>
      <c r="B38" s="2">
        <v>3.89</v>
      </c>
    </row>
    <row r="39" spans="1:2">
      <c r="A39" s="1">
        <v>39</v>
      </c>
      <c r="B39" s="2">
        <v>3.86</v>
      </c>
    </row>
    <row r="40" spans="1:2">
      <c r="A40" s="1">
        <v>40</v>
      </c>
      <c r="B40" s="2">
        <v>3.83</v>
      </c>
    </row>
    <row r="41" spans="1:2">
      <c r="A41" s="1">
        <v>41</v>
      </c>
      <c r="B41" s="2">
        <v>3.81</v>
      </c>
    </row>
    <row r="42" spans="1:2">
      <c r="A42" s="1">
        <v>42</v>
      </c>
      <c r="B42" s="2">
        <v>3.78</v>
      </c>
    </row>
    <row r="43" spans="1:2">
      <c r="A43" s="1">
        <v>43</v>
      </c>
      <c r="B43" s="2">
        <v>3.75</v>
      </c>
    </row>
    <row r="44" spans="1:2">
      <c r="A44" s="1">
        <v>44</v>
      </c>
      <c r="B44" s="2">
        <v>3.73</v>
      </c>
    </row>
    <row r="45" spans="1:2">
      <c r="A45" s="1">
        <v>45</v>
      </c>
      <c r="B45" s="2">
        <v>3.7</v>
      </c>
    </row>
    <row r="46" spans="1:2">
      <c r="A46" s="1">
        <v>46</v>
      </c>
      <c r="B46" s="2">
        <v>3.68</v>
      </c>
    </row>
    <row r="47" spans="1:2">
      <c r="A47" s="1">
        <v>47</v>
      </c>
      <c r="B47" s="2">
        <v>3.65</v>
      </c>
    </row>
    <row r="48" spans="1:2">
      <c r="A48" s="1">
        <v>48</v>
      </c>
      <c r="B48" s="2">
        <v>3.63</v>
      </c>
    </row>
    <row r="49" spans="1:2">
      <c r="A49" s="1">
        <v>49</v>
      </c>
      <c r="B49" s="2">
        <v>3.61</v>
      </c>
    </row>
    <row r="50" spans="1:2">
      <c r="A50" s="1">
        <v>50</v>
      </c>
      <c r="B50" s="2">
        <v>3.58</v>
      </c>
    </row>
    <row r="51" spans="1:2">
      <c r="A51" s="1">
        <v>51</v>
      </c>
      <c r="B51" s="2">
        <v>3.56</v>
      </c>
    </row>
    <row r="52" spans="1:2">
      <c r="A52" s="1">
        <v>52</v>
      </c>
      <c r="B52" s="2">
        <v>3.54</v>
      </c>
    </row>
    <row r="53" spans="1:2">
      <c r="A53" s="1">
        <v>53</v>
      </c>
      <c r="B53" s="2">
        <v>3.52</v>
      </c>
    </row>
    <row r="54" spans="1:2">
      <c r="A54" s="1">
        <v>54</v>
      </c>
      <c r="B54" s="2">
        <v>3.5</v>
      </c>
    </row>
    <row r="55" spans="1:2">
      <c r="A55" s="1">
        <v>55</v>
      </c>
      <c r="B55" s="2">
        <v>3.48</v>
      </c>
    </row>
    <row r="56" spans="1:2">
      <c r="A56" s="1">
        <v>56</v>
      </c>
      <c r="B56" s="2">
        <v>3.45</v>
      </c>
    </row>
    <row r="57" spans="1:2">
      <c r="A57" s="1">
        <v>57</v>
      </c>
      <c r="B57" s="2">
        <v>3.43</v>
      </c>
    </row>
    <row r="58" spans="1:2">
      <c r="A58" s="1">
        <v>58</v>
      </c>
      <c r="B58" s="2">
        <v>3.42</v>
      </c>
    </row>
    <row r="59" spans="1:2">
      <c r="A59" s="1">
        <v>59</v>
      </c>
      <c r="B59" s="2">
        <v>3.4</v>
      </c>
    </row>
    <row r="60" spans="1:2">
      <c r="A60" s="1">
        <v>60</v>
      </c>
      <c r="B60" s="2">
        <v>3.38</v>
      </c>
    </row>
    <row r="61" spans="1:2">
      <c r="A61" s="1">
        <v>61</v>
      </c>
      <c r="B61" s="2">
        <v>3.36</v>
      </c>
    </row>
    <row r="62" spans="1:2">
      <c r="A62" s="1">
        <v>62</v>
      </c>
      <c r="B62" s="2">
        <v>3.34</v>
      </c>
    </row>
    <row r="63" spans="1:2">
      <c r="A63" s="1">
        <v>63</v>
      </c>
      <c r="B63" s="2">
        <v>3.32</v>
      </c>
    </row>
    <row r="64" spans="1:2">
      <c r="A64" s="1">
        <v>64</v>
      </c>
      <c r="B64" s="2">
        <v>3.3</v>
      </c>
    </row>
    <row r="65" spans="1:2">
      <c r="A65" s="1">
        <v>65</v>
      </c>
      <c r="B65" s="2">
        <v>1.29</v>
      </c>
    </row>
    <row r="66" spans="1:2">
      <c r="A66" s="1">
        <v>66</v>
      </c>
      <c r="B66" s="2">
        <v>1.27</v>
      </c>
    </row>
    <row r="67" spans="1:2">
      <c r="A67" s="1">
        <v>67</v>
      </c>
      <c r="B67" s="2">
        <v>1.25</v>
      </c>
    </row>
    <row r="68" spans="1:2">
      <c r="A68" s="1">
        <v>68</v>
      </c>
      <c r="B68" s="1">
        <v>1.24</v>
      </c>
    </row>
    <row r="69" spans="1:2">
      <c r="A69" s="1">
        <v>69</v>
      </c>
      <c r="B69" s="1">
        <v>1.22</v>
      </c>
    </row>
    <row r="70" spans="1:2">
      <c r="A70" s="1">
        <v>70</v>
      </c>
      <c r="B70" s="2">
        <v>1.2</v>
      </c>
    </row>
    <row r="71" spans="1:2">
      <c r="A71" s="1">
        <v>71</v>
      </c>
      <c r="B71" s="1">
        <v>1.19</v>
      </c>
    </row>
    <row r="72" spans="1:2">
      <c r="A72" s="1">
        <v>72</v>
      </c>
      <c r="B72" s="1">
        <v>1.17</v>
      </c>
    </row>
    <row r="73" spans="1:2">
      <c r="A73" s="1">
        <v>73</v>
      </c>
      <c r="B73" s="1">
        <v>1.1599999999999999</v>
      </c>
    </row>
    <row r="74" spans="1:2">
      <c r="A74" s="1">
        <v>74</v>
      </c>
      <c r="B74" s="1">
        <v>1.1399999999999999</v>
      </c>
    </row>
    <row r="75" spans="1:2">
      <c r="A75" s="1">
        <v>75</v>
      </c>
      <c r="B75" s="1">
        <v>1.1200000000000001</v>
      </c>
    </row>
    <row r="76" spans="1:2">
      <c r="A76" s="1">
        <v>76</v>
      </c>
      <c r="B76" s="1">
        <v>1.1100000000000001</v>
      </c>
    </row>
    <row r="77" spans="1:2">
      <c r="A77" s="1">
        <v>77</v>
      </c>
      <c r="B77" s="2">
        <v>1.1000000000000001</v>
      </c>
    </row>
    <row r="78" spans="1:2">
      <c r="A78" s="1">
        <v>78</v>
      </c>
      <c r="B78" s="1">
        <v>1.08</v>
      </c>
    </row>
    <row r="79" spans="1:2">
      <c r="A79" s="1">
        <v>79</v>
      </c>
      <c r="B79" s="1">
        <v>1.07</v>
      </c>
    </row>
    <row r="80" spans="1:2">
      <c r="A80" s="1">
        <v>80</v>
      </c>
      <c r="B80" s="1">
        <v>1.05</v>
      </c>
    </row>
    <row r="81" spans="1:2">
      <c r="A81" s="1">
        <v>81</v>
      </c>
      <c r="B81" s="1">
        <v>1.04</v>
      </c>
    </row>
    <row r="82" spans="1:2">
      <c r="A82" s="1">
        <v>82</v>
      </c>
      <c r="B82" s="1">
        <v>1.02</v>
      </c>
    </row>
    <row r="83" spans="1:2">
      <c r="A83" s="1">
        <v>83</v>
      </c>
      <c r="B83" s="1">
        <v>1.01</v>
      </c>
    </row>
    <row r="84" spans="1:2">
      <c r="A84" s="1">
        <v>84</v>
      </c>
      <c r="B84" s="2">
        <v>1</v>
      </c>
    </row>
    <row r="85" spans="1:2">
      <c r="A85" s="1">
        <v>85</v>
      </c>
      <c r="B85" s="1">
        <v>0.98</v>
      </c>
    </row>
    <row r="86" spans="1:2">
      <c r="A86" s="1">
        <v>86</v>
      </c>
      <c r="B86" s="1">
        <v>0.97</v>
      </c>
    </row>
    <row r="87" spans="1:2">
      <c r="A87" s="1">
        <v>87</v>
      </c>
      <c r="B87" s="1">
        <v>0.96</v>
      </c>
    </row>
    <row r="88" spans="1:2">
      <c r="A88" s="1">
        <v>88</v>
      </c>
      <c r="B88" s="1">
        <v>0.94</v>
      </c>
    </row>
    <row r="89" spans="1:2">
      <c r="A89" s="1">
        <v>89</v>
      </c>
      <c r="B89" s="1">
        <v>0.93</v>
      </c>
    </row>
    <row r="90" spans="1:2">
      <c r="A90" s="1">
        <v>90</v>
      </c>
      <c r="B90" s="1">
        <v>0.92</v>
      </c>
    </row>
    <row r="91" spans="1:2">
      <c r="A91" s="1">
        <v>91</v>
      </c>
      <c r="B91" s="1">
        <v>0.91</v>
      </c>
    </row>
    <row r="92" spans="1:2">
      <c r="A92" s="1">
        <v>92</v>
      </c>
      <c r="B92" s="1">
        <v>0.89</v>
      </c>
    </row>
    <row r="93" spans="1:2">
      <c r="A93" s="1">
        <v>93</v>
      </c>
      <c r="B93" s="1">
        <v>0.88</v>
      </c>
    </row>
    <row r="94" spans="1:2">
      <c r="A94" s="1">
        <v>94</v>
      </c>
      <c r="B94" s="1">
        <v>0.87</v>
      </c>
    </row>
    <row r="95" spans="1:2">
      <c r="A95" s="1">
        <v>95</v>
      </c>
      <c r="B95" s="1">
        <v>0.86</v>
      </c>
    </row>
    <row r="96" spans="1:2">
      <c r="A96" s="1">
        <v>96</v>
      </c>
      <c r="B96" s="1">
        <v>0.85</v>
      </c>
    </row>
    <row r="97" spans="1:2">
      <c r="A97" s="1">
        <v>97</v>
      </c>
      <c r="B97" s="1">
        <v>0.83</v>
      </c>
    </row>
    <row r="98" spans="1:2">
      <c r="A98" s="1">
        <v>98</v>
      </c>
      <c r="B98" s="1">
        <v>0.82</v>
      </c>
    </row>
    <row r="99" spans="1:2">
      <c r="A99" s="1">
        <v>99</v>
      </c>
      <c r="B99" s="1">
        <v>0.81</v>
      </c>
    </row>
    <row r="100" spans="1:2">
      <c r="A100" s="1">
        <v>100</v>
      </c>
      <c r="B100" s="2">
        <v>0.8</v>
      </c>
    </row>
    <row r="101" spans="1:2">
      <c r="A101" s="1">
        <v>101</v>
      </c>
      <c r="B101" s="1">
        <v>0.79</v>
      </c>
    </row>
    <row r="102" spans="1:2">
      <c r="A102" s="1">
        <v>102</v>
      </c>
      <c r="B102" s="1">
        <v>0.78</v>
      </c>
    </row>
    <row r="103" spans="1:2">
      <c r="A103" s="1">
        <v>103</v>
      </c>
      <c r="B103" s="1">
        <v>0.77</v>
      </c>
    </row>
    <row r="104" spans="1:2">
      <c r="A104" s="1">
        <v>104</v>
      </c>
      <c r="B104" s="1">
        <v>0.76</v>
      </c>
    </row>
    <row r="105" spans="1:2">
      <c r="A105" s="1">
        <v>105</v>
      </c>
      <c r="B105" s="1">
        <v>0.74</v>
      </c>
    </row>
    <row r="106" spans="1:2">
      <c r="A106" s="1">
        <v>106</v>
      </c>
      <c r="B106" s="1">
        <v>0.73</v>
      </c>
    </row>
    <row r="107" spans="1:2">
      <c r="A107" s="1">
        <v>107</v>
      </c>
      <c r="B107" s="1">
        <v>0.72</v>
      </c>
    </row>
    <row r="108" spans="1:2">
      <c r="A108" s="1">
        <v>108</v>
      </c>
      <c r="B108" s="1">
        <v>0.71</v>
      </c>
    </row>
    <row r="109" spans="1:2">
      <c r="A109" s="1">
        <v>109</v>
      </c>
      <c r="B109" s="2">
        <v>0.7</v>
      </c>
    </row>
    <row r="110" spans="1:2">
      <c r="A110" s="1">
        <v>110</v>
      </c>
      <c r="B110" s="1">
        <v>0.69</v>
      </c>
    </row>
    <row r="111" spans="1:2">
      <c r="A111" s="1">
        <v>111</v>
      </c>
      <c r="B111" s="1">
        <v>0.68</v>
      </c>
    </row>
    <row r="112" spans="1:2">
      <c r="A112" s="1">
        <v>112</v>
      </c>
      <c r="B112" s="1">
        <v>0.67</v>
      </c>
    </row>
    <row r="113" spans="1:2">
      <c r="A113" s="1">
        <v>113</v>
      </c>
      <c r="B113" s="1">
        <v>0.66</v>
      </c>
    </row>
    <row r="114" spans="1:2">
      <c r="A114" s="1">
        <v>114</v>
      </c>
      <c r="B114" s="1">
        <v>0.65</v>
      </c>
    </row>
    <row r="115" spans="1:2">
      <c r="A115" s="1">
        <v>115</v>
      </c>
      <c r="B115" s="1">
        <v>0.64</v>
      </c>
    </row>
    <row r="116" spans="1:2">
      <c r="A116" s="1">
        <v>116</v>
      </c>
      <c r="B116" s="1">
        <v>0.63</v>
      </c>
    </row>
    <row r="117" spans="1:2">
      <c r="A117" s="1">
        <v>117</v>
      </c>
      <c r="B117" s="1">
        <v>0.62</v>
      </c>
    </row>
    <row r="118" spans="1:2">
      <c r="A118" s="1">
        <v>118</v>
      </c>
      <c r="B118" s="1">
        <v>0.61</v>
      </c>
    </row>
    <row r="119" spans="1:2">
      <c r="A119" s="1">
        <v>119</v>
      </c>
      <c r="B119" s="2">
        <v>0.6</v>
      </c>
    </row>
    <row r="120" spans="1:2">
      <c r="A120" s="1">
        <v>120</v>
      </c>
      <c r="B120" s="1">
        <v>0.59</v>
      </c>
    </row>
    <row r="121" spans="1:2">
      <c r="A121" s="1">
        <v>121</v>
      </c>
      <c r="B121" s="1">
        <v>0.57999999999999996</v>
      </c>
    </row>
    <row r="122" spans="1:2">
      <c r="A122" s="1">
        <v>122</v>
      </c>
      <c r="B122" s="1">
        <v>0.57999999999999996</v>
      </c>
    </row>
    <row r="123" spans="1:2">
      <c r="A123" s="1">
        <v>123</v>
      </c>
      <c r="B123" s="1">
        <v>0.56999999999999995</v>
      </c>
    </row>
    <row r="124" spans="1:2">
      <c r="A124" s="1">
        <v>124</v>
      </c>
      <c r="B124" s="1">
        <v>0.56000000000000005</v>
      </c>
    </row>
    <row r="125" spans="1:2">
      <c r="A125" s="1">
        <v>125</v>
      </c>
      <c r="B125" s="1">
        <v>0.55000000000000004</v>
      </c>
    </row>
    <row r="126" spans="1:2">
      <c r="A126" s="1">
        <v>126</v>
      </c>
      <c r="B126" s="1">
        <v>0.54</v>
      </c>
    </row>
    <row r="127" spans="1:2">
      <c r="A127" s="1">
        <v>127</v>
      </c>
      <c r="B127" s="1">
        <v>0.53</v>
      </c>
    </row>
    <row r="128" spans="1:2">
      <c r="A128" s="1">
        <v>128</v>
      </c>
      <c r="B128" s="1">
        <v>0.52</v>
      </c>
    </row>
    <row r="129" spans="1:1">
      <c r="A129" s="1"/>
    </row>
    <row r="130" spans="1:1">
      <c r="A130" s="1"/>
    </row>
    <row r="131" spans="1:1">
      <c r="A131" s="1"/>
    </row>
    <row r="132" spans="1:1">
      <c r="A132" s="1"/>
    </row>
    <row r="133" spans="1:1">
      <c r="A133" s="1"/>
    </row>
    <row r="134" spans="1:1">
      <c r="A134" s="1"/>
    </row>
    <row r="135" spans="1:1">
      <c r="A135" s="1"/>
    </row>
    <row r="136" spans="1:1">
      <c r="A136" s="1"/>
    </row>
    <row r="137" spans="1:1">
      <c r="A137" s="1"/>
    </row>
    <row r="138" spans="1:1">
      <c r="A138" s="1"/>
    </row>
    <row r="139" spans="1:1">
      <c r="A139" s="1"/>
    </row>
    <row r="140" spans="1:1">
      <c r="A140" s="1"/>
    </row>
    <row r="141" spans="1:1">
      <c r="A141" s="1"/>
    </row>
    <row r="142" spans="1:1">
      <c r="A142" s="1"/>
    </row>
    <row r="143" spans="1:1">
      <c r="A143" s="1"/>
    </row>
    <row r="144" spans="1:1">
      <c r="A144" s="1"/>
    </row>
    <row r="145" spans="1:1">
      <c r="A145" s="1"/>
    </row>
    <row r="146" spans="1:1">
      <c r="A146" s="1"/>
    </row>
    <row r="147" spans="1:1">
      <c r="A147" s="1"/>
    </row>
    <row r="148" spans="1:1">
      <c r="A14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official</vt:lpstr>
      <vt:lpstr>experimental</vt:lpstr>
      <vt:lpstr>Domestic values</vt:lpstr>
      <vt:lpstr>Domestic1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</dc:creator>
  <cp:lastModifiedBy>Ian McNab</cp:lastModifiedBy>
  <cp:lastPrinted>2009-10-05T10:59:01Z</cp:lastPrinted>
  <dcterms:created xsi:type="dcterms:W3CDTF">2009-09-24T11:23:44Z</dcterms:created>
  <dcterms:modified xsi:type="dcterms:W3CDTF">2017-06-10T06:55:13Z</dcterms:modified>
</cp:coreProperties>
</file>